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8685" activeTab="0"/>
  </bookViews>
  <sheets>
    <sheet name="Aloha" sheetId="1" r:id="rId1"/>
    <sheet name="Slotted Aloha" sheetId="2" r:id="rId2"/>
  </sheets>
  <definedNames/>
  <calcPr fullCalcOnLoad="1"/>
</workbook>
</file>

<file path=xl/sharedStrings.xml><?xml version="1.0" encoding="utf-8"?>
<sst xmlns="http://schemas.openxmlformats.org/spreadsheetml/2006/main" count="28" uniqueCount="14">
  <si>
    <t>Preneseni</t>
  </si>
  <si>
    <t>Trčeni</t>
  </si>
  <si>
    <t>S</t>
  </si>
  <si>
    <t>G</t>
  </si>
  <si>
    <t>bitov na okvir</t>
  </si>
  <si>
    <t>Kapaciteta</t>
  </si>
  <si>
    <t>Delovnih postaj</t>
  </si>
  <si>
    <t>Zakasnitev</t>
  </si>
  <si>
    <t>število paketov za simulacijo</t>
  </si>
  <si>
    <t>bit/s hitrost prenosnega medija</t>
  </si>
  <si>
    <t>Čas Sim [s]</t>
  </si>
  <si>
    <t>IAT [s]</t>
  </si>
  <si>
    <t>bit/s</t>
  </si>
  <si>
    <t>Obr.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</si>
</sst>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%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25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Alignment="1">
      <alignment horizontal="left"/>
    </xf>
    <xf numFmtId="174" fontId="0" fillId="0" borderId="0" xfId="0" applyNumberFormat="1" applyAlignment="1">
      <alignment horizontal="right"/>
    </xf>
    <xf numFmtId="17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1" fontId="0" fillId="0" borderId="0" xfId="0" applyNumberFormat="1" applyAlignment="1">
      <alignment horizontal="right"/>
    </xf>
    <xf numFmtId="183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S/G diagram</a:t>
            </a:r>
          </a:p>
        </c:rich>
      </c:tx>
      <c:layout>
        <c:manualLayout>
          <c:xMode val="factor"/>
          <c:yMode val="factor"/>
          <c:x val="-0.03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29"/>
          <c:w val="0.90275"/>
          <c:h val="0.7935"/>
        </c:manualLayout>
      </c:layout>
      <c:scatterChart>
        <c:scatterStyle val="lineMarker"/>
        <c:varyColors val="0"/>
        <c:ser>
          <c:idx val="0"/>
          <c:order val="0"/>
          <c:tx>
            <c:strRef>
              <c:f>Aloha!$I$8</c:f>
              <c:strCache>
                <c:ptCount val="1"/>
                <c:pt idx="0">
                  <c:v>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Aloha!$J$9:$J$38</c:f>
              <c:numCache/>
            </c:numRef>
          </c:xVal>
          <c:yVal>
            <c:numRef>
              <c:f>Aloha!$I$9:$I$38</c:f>
              <c:numCache/>
            </c:numRef>
          </c:yVal>
          <c:smooth val="0"/>
        </c:ser>
        <c:axId val="2558767"/>
        <c:axId val="23028904"/>
      </c:scatterChart>
      <c:valAx>
        <c:axId val="2558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28904"/>
        <c:crosses val="autoZero"/>
        <c:crossBetween val="midCat"/>
        <c:dispUnits/>
      </c:valAx>
      <c:valAx>
        <c:axId val="23028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87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S/G diagram</a:t>
            </a:r>
          </a:p>
        </c:rich>
      </c:tx>
      <c:layout>
        <c:manualLayout>
          <c:xMode val="factor"/>
          <c:yMode val="factor"/>
          <c:x val="0.00225"/>
          <c:y val="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75"/>
          <c:y val="0.1365"/>
          <c:w val="0.901"/>
          <c:h val="0.76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'Slotted Aloha'!$I$8</c:f>
              <c:strCache>
                <c:ptCount val="1"/>
                <c:pt idx="0">
                  <c:v>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'Slotted Aloha'!$J$9:$J$47</c:f>
              <c:numCache/>
            </c:numRef>
          </c:xVal>
          <c:yVal>
            <c:numRef>
              <c:f>'Slotted Aloha'!$I$9:$I$47</c:f>
              <c:numCache/>
            </c:numRef>
          </c:yVal>
          <c:smooth val="0"/>
        </c:ser>
        <c:axId val="5933545"/>
        <c:axId val="53401906"/>
      </c:scatterChart>
      <c:valAx>
        <c:axId val="5933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01906"/>
        <c:crosses val="autoZero"/>
        <c:crossBetween val="midCat"/>
        <c:dispUnits/>
      </c:valAx>
      <c:valAx>
        <c:axId val="534019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35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8</xdr:row>
      <xdr:rowOff>47625</xdr:rowOff>
    </xdr:from>
    <xdr:to>
      <xdr:col>22</xdr:col>
      <xdr:colOff>361950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6029325" y="1343025"/>
        <a:ext cx="64389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5</xdr:row>
      <xdr:rowOff>19050</xdr:rowOff>
    </xdr:from>
    <xdr:to>
      <xdr:col>19</xdr:col>
      <xdr:colOff>161925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6153150" y="828675"/>
        <a:ext cx="43434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8"/>
  <sheetViews>
    <sheetView tabSelected="1" zoomScalePageLayoutView="0" workbookViewId="0" topLeftCell="C8">
      <selection activeCell="J17" sqref="J16:J32"/>
    </sheetView>
  </sheetViews>
  <sheetFormatPr defaultColWidth="9.140625" defaultRowHeight="12.75"/>
  <cols>
    <col min="1" max="1" width="1.28515625" style="0" customWidth="1"/>
    <col min="2" max="2" width="6.57421875" style="0" customWidth="1"/>
    <col min="3" max="3" width="6.8515625" style="1" customWidth="1"/>
    <col min="4" max="4" width="8.7109375" style="1" customWidth="1"/>
    <col min="5" max="5" width="9.57421875" style="0" customWidth="1"/>
    <col min="6" max="6" width="10.140625" style="0" customWidth="1"/>
    <col min="7" max="7" width="10.7109375" style="0" customWidth="1"/>
    <col min="8" max="8" width="12.57421875" style="0" customWidth="1"/>
    <col min="9" max="9" width="7.421875" style="0" customWidth="1"/>
    <col min="10" max="10" width="7.140625" style="0" customWidth="1"/>
    <col min="11" max="11" width="13.8515625" style="0" hidden="1" customWidth="1"/>
  </cols>
  <sheetData>
    <row r="2" spans="5:8" ht="12.75">
      <c r="E2">
        <v>500</v>
      </c>
      <c r="F2" s="3" t="s">
        <v>6</v>
      </c>
      <c r="G2" s="3"/>
      <c r="H2" s="3"/>
    </row>
    <row r="3" spans="5:8" ht="12.75">
      <c r="E3" s="1">
        <v>100000</v>
      </c>
      <c r="F3" s="3" t="s">
        <v>9</v>
      </c>
      <c r="G3" s="3"/>
      <c r="H3" s="3"/>
    </row>
    <row r="4" spans="5:8" ht="12.75">
      <c r="E4">
        <v>1000</v>
      </c>
      <c r="F4" s="3" t="s">
        <v>4</v>
      </c>
      <c r="G4" s="3"/>
      <c r="H4" s="3"/>
    </row>
    <row r="5" spans="5:8" ht="12.75">
      <c r="E5">
        <v>100000</v>
      </c>
      <c r="F5" s="3" t="s">
        <v>8</v>
      </c>
      <c r="G5" s="3"/>
      <c r="H5" s="3"/>
    </row>
    <row r="6" spans="6:8" ht="12.75">
      <c r="F6" s="3"/>
      <c r="G6" s="3"/>
      <c r="H6" s="3"/>
    </row>
    <row r="7" spans="5:10" ht="12.75">
      <c r="E7" s="1"/>
      <c r="F7" s="1"/>
      <c r="G7" s="1"/>
      <c r="H7" s="1"/>
      <c r="I7" s="1"/>
      <c r="J7" s="1"/>
    </row>
    <row r="8" spans="2:11" ht="12.75">
      <c r="B8" s="7" t="s">
        <v>13</v>
      </c>
      <c r="C8" s="2" t="s">
        <v>12</v>
      </c>
      <c r="D8" s="2" t="s">
        <v>11</v>
      </c>
      <c r="E8" s="2" t="s">
        <v>0</v>
      </c>
      <c r="F8" s="2" t="s">
        <v>1</v>
      </c>
      <c r="G8" s="2" t="s">
        <v>10</v>
      </c>
      <c r="H8" s="2" t="s">
        <v>5</v>
      </c>
      <c r="I8" s="2" t="s">
        <v>2</v>
      </c>
      <c r="J8" s="2" t="s">
        <v>3</v>
      </c>
      <c r="K8" s="2" t="s">
        <v>7</v>
      </c>
    </row>
    <row r="9" spans="2:10" ht="12.75">
      <c r="B9" s="9">
        <v>0.01</v>
      </c>
      <c r="C9" s="8">
        <v>1000</v>
      </c>
      <c r="D9" s="4">
        <v>500</v>
      </c>
      <c r="E9">
        <v>99869</v>
      </c>
      <c r="F9">
        <v>2066</v>
      </c>
      <c r="G9" s="6">
        <v>100000</v>
      </c>
      <c r="H9" s="6">
        <f>$E$3*G9</f>
        <v>10000000000</v>
      </c>
      <c r="I9" s="5">
        <f>E9*$E$4/H9</f>
        <v>0.0099869</v>
      </c>
      <c r="J9" s="5">
        <f>(E9+F9)*$E$4/H9</f>
        <v>0.0101935</v>
      </c>
    </row>
    <row r="10" spans="2:10" ht="12.75">
      <c r="B10" s="9">
        <v>0.05</v>
      </c>
      <c r="C10" s="8">
        <v>5000</v>
      </c>
      <c r="D10" s="4">
        <f>$D$9/(C10/$C$9)</f>
        <v>100</v>
      </c>
      <c r="E10">
        <v>99867</v>
      </c>
      <c r="F10">
        <v>11819</v>
      </c>
      <c r="G10" s="6">
        <f>$G$9/(C10/$C$9)</f>
        <v>20000</v>
      </c>
      <c r="H10" s="6">
        <f>$E$3*G10</f>
        <v>2000000000</v>
      </c>
      <c r="I10" s="5">
        <f>E10*$E$4/H10</f>
        <v>0.0499335</v>
      </c>
      <c r="J10" s="5">
        <f>(E10+F10)*$E$4/H10</f>
        <v>0.055843</v>
      </c>
    </row>
    <row r="11" spans="2:10" ht="12.75">
      <c r="B11" s="9">
        <v>0.1</v>
      </c>
      <c r="C11" s="8">
        <v>10000</v>
      </c>
      <c r="D11" s="4">
        <f>$D$9/(C11/$C$9)</f>
        <v>50</v>
      </c>
      <c r="E11">
        <v>99867</v>
      </c>
      <c r="F11">
        <v>30155</v>
      </c>
      <c r="G11" s="6">
        <f>$G$9/(C11/$C$9)</f>
        <v>10000</v>
      </c>
      <c r="H11" s="6">
        <f>$E$3*G11</f>
        <v>1000000000</v>
      </c>
      <c r="I11" s="5">
        <f>E11*$E$4/H11</f>
        <v>0.099867</v>
      </c>
      <c r="J11" s="5">
        <f>(E11+F11)*$E$4/H11</f>
        <v>0.130022</v>
      </c>
    </row>
    <row r="12" spans="2:10" ht="12.75">
      <c r="B12" s="9">
        <v>0.105</v>
      </c>
      <c r="C12" s="8">
        <v>10500</v>
      </c>
      <c r="D12" s="4">
        <f>$D$9/(C12/$C$9)</f>
        <v>47.61904761904762</v>
      </c>
      <c r="E12">
        <v>99868</v>
      </c>
      <c r="F12">
        <v>33019</v>
      </c>
      <c r="G12" s="6">
        <f>$G$9/(C12/$C$9)</f>
        <v>9523.809523809523</v>
      </c>
      <c r="H12" s="6">
        <f>$E$3*G12</f>
        <v>952380952.3809522</v>
      </c>
      <c r="I12" s="5">
        <f>E12*$E$4/H12</f>
        <v>0.10486140000000002</v>
      </c>
      <c r="J12" s="5">
        <f>(E12+F12)*$E$4/H12</f>
        <v>0.13953135000000003</v>
      </c>
    </row>
    <row r="13" spans="2:10" ht="12.75">
      <c r="B13" s="9">
        <v>0.11</v>
      </c>
      <c r="C13" s="8">
        <v>11000</v>
      </c>
      <c r="D13" s="4">
        <f>$D$9/(C13/$C$9)</f>
        <v>45.45454545454545</v>
      </c>
      <c r="E13">
        <v>99869</v>
      </c>
      <c r="F13">
        <v>34768</v>
      </c>
      <c r="G13" s="6">
        <f>$G$9/(C13/$C$9)</f>
        <v>9090.90909090909</v>
      </c>
      <c r="H13" s="6">
        <f>$E$3*G13</f>
        <v>909090909.090909</v>
      </c>
      <c r="I13" s="5">
        <f>E13*$E$4/H13</f>
        <v>0.1098559</v>
      </c>
      <c r="J13" s="5">
        <f>(E13+F13)*$E$4/H13</f>
        <v>0.1481007</v>
      </c>
    </row>
    <row r="14" spans="2:10" ht="12.75">
      <c r="B14" s="9">
        <v>0.115</v>
      </c>
      <c r="C14" s="8">
        <v>11500</v>
      </c>
      <c r="D14" s="4">
        <f>$D$9/(C14/$C$9)</f>
        <v>43.47826086956522</v>
      </c>
      <c r="E14">
        <v>99870</v>
      </c>
      <c r="F14">
        <v>38147</v>
      </c>
      <c r="G14" s="6">
        <f>$G$9/(C14/$C$9)</f>
        <v>8695.652173913044</v>
      </c>
      <c r="H14" s="6">
        <f>$E$3*G14</f>
        <v>869565217.3913044</v>
      </c>
      <c r="I14" s="5">
        <f>E14*$E$4/H14</f>
        <v>0.1148505</v>
      </c>
      <c r="J14" s="5">
        <f>(E14+F14)*$E$4/H14</f>
        <v>0.15871955</v>
      </c>
    </row>
    <row r="15" spans="2:10" ht="12.75">
      <c r="B15" s="9">
        <v>0.12</v>
      </c>
      <c r="C15" s="8">
        <v>12000</v>
      </c>
      <c r="D15" s="4">
        <f>$D$9/(C15/$C$9)</f>
        <v>41.666666666666664</v>
      </c>
      <c r="E15">
        <v>99862</v>
      </c>
      <c r="F15">
        <v>40019</v>
      </c>
      <c r="G15" s="6">
        <f>$G$9/(C15/$C$9)</f>
        <v>8333.333333333334</v>
      </c>
      <c r="H15" s="6">
        <f>$E$3*G15</f>
        <v>833333333.3333334</v>
      </c>
      <c r="I15" s="5">
        <f>E15*$E$4/H15</f>
        <v>0.1198344</v>
      </c>
      <c r="J15" s="5">
        <f>(E15+F15)*$E$4/H15</f>
        <v>0.16785719999999998</v>
      </c>
    </row>
    <row r="16" spans="2:10" ht="12.75">
      <c r="B16" s="9">
        <v>0.125</v>
      </c>
      <c r="C16" s="8">
        <v>12500</v>
      </c>
      <c r="D16" s="4">
        <f>$D$9/(C16/$C$9)</f>
        <v>40</v>
      </c>
      <c r="E16">
        <v>456</v>
      </c>
      <c r="F16">
        <v>3941162</v>
      </c>
      <c r="G16" s="6">
        <f>$G$9/(C16/$C$9)</f>
        <v>8000</v>
      </c>
      <c r="H16" s="6">
        <f>$E$3*G16</f>
        <v>800000000</v>
      </c>
      <c r="I16" s="5">
        <f>E16*$E$4/H16</f>
        <v>0.00057</v>
      </c>
      <c r="J16" s="5"/>
    </row>
    <row r="17" spans="2:10" ht="12.75">
      <c r="B17" s="9">
        <v>0.13</v>
      </c>
      <c r="C17" s="8">
        <v>13000</v>
      </c>
      <c r="D17" s="4">
        <f>$D$9/(C17/$C$9)</f>
        <v>38.46153846153846</v>
      </c>
      <c r="E17">
        <v>446</v>
      </c>
      <c r="F17">
        <v>3788064</v>
      </c>
      <c r="G17" s="6">
        <f>$G$9/(C17/$C$9)</f>
        <v>7692.307692307692</v>
      </c>
      <c r="H17" s="6">
        <f>$E$3*G17</f>
        <v>769230769.2307693</v>
      </c>
      <c r="I17" s="5">
        <f>E17*$E$4/H17</f>
        <v>0.0005798</v>
      </c>
      <c r="J17" s="5">
        <f>(E17+F17)*$E$4/H17</f>
        <v>4.925063</v>
      </c>
    </row>
    <row r="18" spans="2:10" ht="12.75">
      <c r="B18" s="9">
        <v>0.135</v>
      </c>
      <c r="C18" s="8">
        <v>13500</v>
      </c>
      <c r="D18" s="4">
        <f>$D$9/(C18/$C$9)</f>
        <v>37.03703703703704</v>
      </c>
      <c r="E18">
        <v>427</v>
      </c>
      <c r="F18">
        <v>3649073</v>
      </c>
      <c r="G18" s="6">
        <f>$G$9/(C18/$C$9)</f>
        <v>7407.407407407408</v>
      </c>
      <c r="H18" s="6">
        <f>$E$3*G18</f>
        <v>740740740.7407408</v>
      </c>
      <c r="I18" s="5">
        <f>E18*$E$4/H18</f>
        <v>0.0005764499999999999</v>
      </c>
      <c r="J18" s="5">
        <f>(E18+F18)*$E$4/H18</f>
        <v>4.926825</v>
      </c>
    </row>
    <row r="19" spans="2:10" ht="12.75">
      <c r="B19" s="9">
        <v>0.14</v>
      </c>
      <c r="C19" s="8">
        <v>14000</v>
      </c>
      <c r="D19" s="4">
        <f>$D$9/(C19/$C$9)</f>
        <v>35.714285714285715</v>
      </c>
      <c r="E19">
        <v>370</v>
      </c>
      <c r="F19">
        <v>3520690</v>
      </c>
      <c r="G19" s="6">
        <f>$G$9/(C19/$C$9)</f>
        <v>7142.857142857143</v>
      </c>
      <c r="H19" s="6">
        <f>$E$3*G19</f>
        <v>714285714.2857143</v>
      </c>
      <c r="I19" s="5">
        <f>E19*$E$4/H19</f>
        <v>0.000518</v>
      </c>
      <c r="J19" s="5">
        <f>(E19+F19)*$E$4/H19</f>
        <v>4.929484</v>
      </c>
    </row>
    <row r="20" spans="2:10" ht="12.75">
      <c r="B20" s="9">
        <v>0.145</v>
      </c>
      <c r="C20" s="8">
        <v>14500</v>
      </c>
      <c r="D20" s="4">
        <f>$D$9/(C20/$C$9)</f>
        <v>34.48275862068966</v>
      </c>
      <c r="E20">
        <v>345</v>
      </c>
      <c r="F20">
        <v>3400179</v>
      </c>
      <c r="G20" s="6">
        <f>$G$9/(C20/$C$9)</f>
        <v>6896.551724137931</v>
      </c>
      <c r="H20" s="6">
        <f>$E$3*G20</f>
        <v>689655172.4137931</v>
      </c>
      <c r="I20" s="5">
        <f>E20*$E$4/H20</f>
        <v>0.00050025</v>
      </c>
      <c r="J20" s="5">
        <f>(E20+F20)*$E$4/H20</f>
        <v>4.9307598</v>
      </c>
    </row>
    <row r="21" spans="2:10" ht="12.75">
      <c r="B21" s="9">
        <v>0.15</v>
      </c>
      <c r="C21" s="8">
        <v>15000</v>
      </c>
      <c r="D21" s="4">
        <f>$D$9/(C21/$C$9)</f>
        <v>33.333333333333336</v>
      </c>
      <c r="E21">
        <v>304</v>
      </c>
      <c r="F21">
        <v>3288646</v>
      </c>
      <c r="G21" s="6">
        <f>$G$9/(C21/$C$9)</f>
        <v>6666.666666666667</v>
      </c>
      <c r="H21" s="6">
        <f>$E$3*G21</f>
        <v>666666666.6666667</v>
      </c>
      <c r="I21" s="5">
        <f>E21*$E$4/H21</f>
        <v>0.00045599999999999997</v>
      </c>
      <c r="J21" s="5">
        <f>(E21+F21)*$E$4/H21</f>
        <v>4.933425</v>
      </c>
    </row>
    <row r="22" spans="2:10" ht="12.75">
      <c r="B22" s="9">
        <v>0.2</v>
      </c>
      <c r="C22" s="8">
        <v>20000</v>
      </c>
      <c r="D22" s="4">
        <f>$D$9/(C22/$C$9)</f>
        <v>25</v>
      </c>
      <c r="E22">
        <v>154</v>
      </c>
      <c r="F22">
        <v>2467381</v>
      </c>
      <c r="G22" s="6">
        <f>$G$9/(C22/$C$9)</f>
        <v>5000</v>
      </c>
      <c r="H22" s="6">
        <f>$E$3*G22</f>
        <v>500000000</v>
      </c>
      <c r="I22" s="5">
        <f>E22*$E$4/H22</f>
        <v>0.000308</v>
      </c>
      <c r="J22" s="5">
        <f>(E22+F22)*$E$4/H22</f>
        <v>4.93507</v>
      </c>
    </row>
    <row r="23" spans="2:10" ht="12.75">
      <c r="B23" s="9">
        <v>0.25</v>
      </c>
      <c r="C23" s="8">
        <v>25000</v>
      </c>
      <c r="D23" s="4">
        <f>$D$9/(C23/$C$9)</f>
        <v>20</v>
      </c>
      <c r="E23">
        <v>132</v>
      </c>
      <c r="F23">
        <v>1974294</v>
      </c>
      <c r="G23" s="6">
        <f>$G$9/(C23/$C$9)</f>
        <v>4000</v>
      </c>
      <c r="H23" s="6">
        <f>$E$3*G23</f>
        <v>400000000</v>
      </c>
      <c r="I23" s="5">
        <f>E23*$E$4/H23</f>
        <v>0.00033</v>
      </c>
      <c r="J23" s="5">
        <f>(E23+F23)*$E$4/H23</f>
        <v>4.936065</v>
      </c>
    </row>
    <row r="24" spans="2:10" ht="12.75">
      <c r="B24" s="9">
        <v>0.3</v>
      </c>
      <c r="C24" s="8">
        <v>30000</v>
      </c>
      <c r="D24" s="4">
        <f>$D$9/(C24/$C$9)</f>
        <v>16.666666666666668</v>
      </c>
      <c r="E24">
        <v>124</v>
      </c>
      <c r="F24">
        <v>1645234</v>
      </c>
      <c r="G24" s="6">
        <f>$G$9/(C24/$C$9)</f>
        <v>3333.3333333333335</v>
      </c>
      <c r="H24" s="6">
        <f>$E$3*G24</f>
        <v>333333333.3333334</v>
      </c>
      <c r="I24" s="5">
        <f>E24*$E$4/H24</f>
        <v>0.00037199999999999993</v>
      </c>
      <c r="J24" s="5">
        <f>(E24+F24)*$E$4/H24</f>
        <v>4.936074</v>
      </c>
    </row>
    <row r="25" spans="2:10" ht="12.75">
      <c r="B25" s="9">
        <v>0.35</v>
      </c>
      <c r="C25" s="8">
        <v>35000</v>
      </c>
      <c r="D25" s="4">
        <f>$D$9/(C25/$C$9)</f>
        <v>14.285714285714286</v>
      </c>
      <c r="E25">
        <v>93</v>
      </c>
      <c r="F25">
        <v>1410866</v>
      </c>
      <c r="G25" s="6">
        <f>$G$9/(C25/$C$9)</f>
        <v>2857.1428571428573</v>
      </c>
      <c r="H25" s="6">
        <f>$E$3*G25</f>
        <v>285714285.71428573</v>
      </c>
      <c r="I25" s="5">
        <f>E25*$E$4/H25</f>
        <v>0.0003255</v>
      </c>
      <c r="J25" s="5">
        <f>(E25+F25)*$E$4/H25</f>
        <v>4.938356499999999</v>
      </c>
    </row>
    <row r="26" spans="2:10" ht="12.75">
      <c r="B26" s="9">
        <v>0.4</v>
      </c>
      <c r="C26" s="8">
        <v>40000</v>
      </c>
      <c r="D26" s="4">
        <f>$D$9/(C26/$C$9)</f>
        <v>12.5</v>
      </c>
      <c r="E26">
        <v>68</v>
      </c>
      <c r="F26">
        <v>1234079</v>
      </c>
      <c r="G26" s="6">
        <f>$G$9/(C26/$C$9)</f>
        <v>2500</v>
      </c>
      <c r="H26" s="6">
        <f>$E$3*G26</f>
        <v>250000000</v>
      </c>
      <c r="I26" s="5">
        <f>E26*$E$4/H26</f>
        <v>0.000272</v>
      </c>
      <c r="J26" s="5">
        <f>(E26+F26)*$E$4/H26</f>
        <v>4.936588</v>
      </c>
    </row>
    <row r="27" spans="2:10" ht="12.75">
      <c r="B27" s="9">
        <v>0.45</v>
      </c>
      <c r="C27" s="8">
        <v>45000</v>
      </c>
      <c r="D27" s="4">
        <f>$D$9/(C27/$C$9)</f>
        <v>11.11111111111111</v>
      </c>
      <c r="E27">
        <v>66</v>
      </c>
      <c r="F27">
        <v>1097584</v>
      </c>
      <c r="G27" s="6">
        <f>$G$9/(C27/$C$9)</f>
        <v>2222.222222222222</v>
      </c>
      <c r="H27" s="6">
        <f>$E$3*G27</f>
        <v>222222222.2222222</v>
      </c>
      <c r="I27" s="5">
        <f>E27*$E$4/H27</f>
        <v>0.000297</v>
      </c>
      <c r="J27" s="5">
        <f>(E27+F27)*$E$4/H27</f>
        <v>4.939425</v>
      </c>
    </row>
    <row r="28" spans="2:10" ht="12.75">
      <c r="B28" s="9">
        <v>0.5</v>
      </c>
      <c r="C28" s="8">
        <v>50000</v>
      </c>
      <c r="D28" s="4">
        <f>$D$9/(C28/$C$9)</f>
        <v>10</v>
      </c>
      <c r="E28">
        <v>63</v>
      </c>
      <c r="F28">
        <v>987493</v>
      </c>
      <c r="G28" s="6">
        <f>$G$9/(C28/$C$9)</f>
        <v>2000</v>
      </c>
      <c r="H28" s="6">
        <f>$E$3*G28</f>
        <v>200000000</v>
      </c>
      <c r="I28" s="5">
        <f>E28*$E$4/H28</f>
        <v>0.000315</v>
      </c>
      <c r="J28" s="5">
        <f>(E28+F28)*$E$4/H28</f>
        <v>4.93778</v>
      </c>
    </row>
    <row r="29" spans="2:10" ht="12.75">
      <c r="B29" s="9">
        <v>0.55</v>
      </c>
      <c r="C29" s="8">
        <v>55000</v>
      </c>
      <c r="D29" s="4">
        <f>$D$9/(C29/$C$9)</f>
        <v>9.090909090909092</v>
      </c>
      <c r="E29">
        <v>59</v>
      </c>
      <c r="F29">
        <v>897561</v>
      </c>
      <c r="G29" s="6">
        <f>$G$9/(C29/$C$9)</f>
        <v>1818.1818181818182</v>
      </c>
      <c r="H29" s="6">
        <f>$E$3*G29</f>
        <v>181818181.8181818</v>
      </c>
      <c r="I29" s="5">
        <f>E29*$E$4/H29</f>
        <v>0.00032450000000000003</v>
      </c>
      <c r="J29" s="5">
        <f>(E29+F29)*$E$4/H29</f>
        <v>4.93691</v>
      </c>
    </row>
    <row r="30" spans="2:10" ht="12.75">
      <c r="B30" s="9">
        <v>0.6</v>
      </c>
      <c r="C30" s="8">
        <v>60000</v>
      </c>
      <c r="D30" s="4">
        <f>$D$9/(C30/$C$9)</f>
        <v>8.333333333333334</v>
      </c>
      <c r="E30">
        <v>53</v>
      </c>
      <c r="F30">
        <v>823343</v>
      </c>
      <c r="G30" s="6">
        <f>$G$9/(C30/$C$9)</f>
        <v>1666.6666666666667</v>
      </c>
      <c r="H30" s="6">
        <f>$E$3*G30</f>
        <v>166666666.6666667</v>
      </c>
      <c r="I30" s="5">
        <f>E30*$E$4/H30</f>
        <v>0.000318</v>
      </c>
      <c r="J30" s="5">
        <f>(E30+F30)*$E$4/H30</f>
        <v>4.940376</v>
      </c>
    </row>
    <row r="31" spans="2:10" ht="12.75">
      <c r="B31" s="9">
        <v>0.65</v>
      </c>
      <c r="C31" s="8">
        <v>65000</v>
      </c>
      <c r="D31" s="4">
        <f>$D$9/(C31/$C$9)</f>
        <v>7.6923076923076925</v>
      </c>
      <c r="E31">
        <v>41</v>
      </c>
      <c r="F31">
        <v>759869</v>
      </c>
      <c r="G31" s="6">
        <f>$G$9/(C31/$C$9)</f>
        <v>1538.4615384615386</v>
      </c>
      <c r="H31" s="6">
        <f>$E$3*G31</f>
        <v>153846153.84615386</v>
      </c>
      <c r="I31" s="5">
        <f>E31*$E$4/H31</f>
        <v>0.00026649999999999997</v>
      </c>
      <c r="J31" s="5">
        <f>(E31+F31)*$E$4/H31</f>
        <v>4.9394149999999994</v>
      </c>
    </row>
    <row r="32" spans="2:10" ht="12.75">
      <c r="B32" s="9">
        <v>0.7</v>
      </c>
      <c r="C32" s="8">
        <v>70000</v>
      </c>
      <c r="D32" s="4">
        <f>$D$9/(C32/$C$9)</f>
        <v>7.142857142857143</v>
      </c>
      <c r="E32">
        <v>45</v>
      </c>
      <c r="F32">
        <v>706123</v>
      </c>
      <c r="G32" s="6">
        <f>$G$9/(C32/$C$9)</f>
        <v>1428.5714285714287</v>
      </c>
      <c r="H32" s="6">
        <f>$E$3*G32</f>
        <v>142857142.85714287</v>
      </c>
      <c r="I32" s="5">
        <f>E32*$E$4/H32</f>
        <v>0.00031499999999999996</v>
      </c>
      <c r="J32" s="5">
        <f>(E32+F32)*$E$4/H32</f>
        <v>4.943175999999999</v>
      </c>
    </row>
    <row r="33" spans="2:10" ht="12.75">
      <c r="B33" s="9">
        <v>0.75</v>
      </c>
      <c r="C33" s="8">
        <v>75000</v>
      </c>
      <c r="D33" s="4">
        <f>$D$9/(C33/$C$9)</f>
        <v>6.666666666666667</v>
      </c>
      <c r="G33" s="6">
        <f>$G$9/(C33/$C$9)</f>
        <v>1333.3333333333333</v>
      </c>
      <c r="H33" s="6">
        <f>$E$3*G33</f>
        <v>133333333.33333333</v>
      </c>
      <c r="I33" s="5">
        <f>E33*$E$4/H33</f>
        <v>0</v>
      </c>
      <c r="J33" s="5">
        <f>(E33+F33)*$E$4/H33</f>
        <v>0</v>
      </c>
    </row>
    <row r="34" spans="2:10" ht="12.75">
      <c r="B34" s="9">
        <v>0.8</v>
      </c>
      <c r="C34" s="8">
        <v>80000</v>
      </c>
      <c r="D34" s="4">
        <f>$D$9/(C34/$C$9)</f>
        <v>6.25</v>
      </c>
      <c r="G34" s="6">
        <f>$G$9/(C34/$C$9)</f>
        <v>1250</v>
      </c>
      <c r="H34" s="6">
        <f>$E$3*G34</f>
        <v>125000000</v>
      </c>
      <c r="I34" s="5">
        <f>E34*$E$4/H34</f>
        <v>0</v>
      </c>
      <c r="J34" s="5">
        <f>(E34+F34)*$E$4/H34</f>
        <v>0</v>
      </c>
    </row>
    <row r="35" spans="2:10" ht="12.75">
      <c r="B35" s="9">
        <v>0.85</v>
      </c>
      <c r="C35" s="8">
        <v>85000</v>
      </c>
      <c r="D35" s="4">
        <f>$D$9/(C35/$C$9)</f>
        <v>5.882352941176471</v>
      </c>
      <c r="G35" s="6">
        <f>$G$9/(C35/$C$9)</f>
        <v>1176.4705882352941</v>
      </c>
      <c r="H35" s="6">
        <f>$E$3*G35</f>
        <v>117647058.8235294</v>
      </c>
      <c r="I35" s="5">
        <f>E35*$E$4/H35</f>
        <v>0</v>
      </c>
      <c r="J35" s="5">
        <f>(E35+F35)*$E$4/H35</f>
        <v>0</v>
      </c>
    </row>
    <row r="36" spans="2:10" ht="12.75">
      <c r="B36" s="9">
        <v>0.9</v>
      </c>
      <c r="C36" s="8">
        <v>90000</v>
      </c>
      <c r="D36" s="4">
        <f>$D$9/(C36/$C$9)</f>
        <v>5.555555555555555</v>
      </c>
      <c r="G36" s="6">
        <f>$G$9/(C36/$C$9)</f>
        <v>1111.111111111111</v>
      </c>
      <c r="H36" s="6">
        <f>$E$3*G36</f>
        <v>111111111.1111111</v>
      </c>
      <c r="I36" s="5">
        <f>E36*$E$4/H36</f>
        <v>0</v>
      </c>
      <c r="J36" s="5">
        <f>(E36+F36)*$E$4/H36</f>
        <v>0</v>
      </c>
    </row>
    <row r="37" spans="2:10" ht="12.75">
      <c r="B37" s="9">
        <v>0.95</v>
      </c>
      <c r="C37" s="8">
        <v>95000</v>
      </c>
      <c r="D37" s="4">
        <f>$D$9/(C37/$C$9)</f>
        <v>5.2631578947368425</v>
      </c>
      <c r="G37" s="6">
        <f>$G$9/(C37/$C$9)</f>
        <v>1052.6315789473683</v>
      </c>
      <c r="H37" s="6">
        <f>$E$3*G37</f>
        <v>105263157.89473683</v>
      </c>
      <c r="I37" s="5">
        <f>E37*$E$4/H37</f>
        <v>0</v>
      </c>
      <c r="J37" s="5">
        <f>(E37+F37)*$E$4/H37</f>
        <v>0</v>
      </c>
    </row>
    <row r="38" spans="2:10" ht="12.75">
      <c r="B38" s="9">
        <v>1</v>
      </c>
      <c r="C38" s="8">
        <v>100000</v>
      </c>
      <c r="D38" s="4">
        <f>$D$9/(C38/$C$9)</f>
        <v>5</v>
      </c>
      <c r="G38" s="6">
        <f>$G$9/(C38/$C$9)</f>
        <v>1000</v>
      </c>
      <c r="H38" s="6">
        <f>$E$3*G38</f>
        <v>100000000</v>
      </c>
      <c r="I38" s="5">
        <f>E38*$E$4/H38</f>
        <v>0</v>
      </c>
      <c r="J38" s="5">
        <f>(E38+F38)*$E$4/H38</f>
        <v>0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47"/>
  <sheetViews>
    <sheetView zoomScalePageLayoutView="0" workbookViewId="0" topLeftCell="A28">
      <selection activeCell="B2" sqref="B2:S47"/>
    </sheetView>
  </sheetViews>
  <sheetFormatPr defaultColWidth="9.140625" defaultRowHeight="12.75"/>
  <cols>
    <col min="1" max="1" width="0.9921875" style="0" customWidth="1"/>
    <col min="2" max="2" width="8.28125" style="0" customWidth="1"/>
    <col min="3" max="3" width="6.8515625" style="1" customWidth="1"/>
    <col min="4" max="4" width="8.57421875" style="1" customWidth="1"/>
    <col min="5" max="5" width="9.57421875" style="0" customWidth="1"/>
    <col min="6" max="6" width="10.140625" style="0" customWidth="1"/>
    <col min="7" max="7" width="10.7109375" style="0" customWidth="1"/>
    <col min="8" max="8" width="12.140625" style="0" customWidth="1"/>
    <col min="9" max="9" width="7.421875" style="0" customWidth="1"/>
    <col min="10" max="10" width="7.140625" style="0" customWidth="1"/>
    <col min="11" max="11" width="13.8515625" style="0" hidden="1" customWidth="1"/>
  </cols>
  <sheetData>
    <row r="2" spans="5:8" ht="12.75">
      <c r="E2">
        <v>500</v>
      </c>
      <c r="F2" s="3" t="s">
        <v>6</v>
      </c>
      <c r="G2" s="3"/>
      <c r="H2" s="3"/>
    </row>
    <row r="3" spans="5:8" ht="12.75">
      <c r="E3" s="1">
        <v>100000</v>
      </c>
      <c r="F3" s="3" t="s">
        <v>9</v>
      </c>
      <c r="G3" s="3"/>
      <c r="H3" s="3"/>
    </row>
    <row r="4" spans="5:8" ht="12.75">
      <c r="E4">
        <v>1000</v>
      </c>
      <c r="F4" s="3" t="s">
        <v>4</v>
      </c>
      <c r="G4" s="3"/>
      <c r="H4" s="3"/>
    </row>
    <row r="5" spans="5:8" ht="12.75">
      <c r="E5">
        <v>100000</v>
      </c>
      <c r="F5" s="3" t="s">
        <v>8</v>
      </c>
      <c r="G5" s="3"/>
      <c r="H5" s="3"/>
    </row>
    <row r="6" spans="6:8" ht="12.75">
      <c r="F6" s="3"/>
      <c r="G6" s="3"/>
      <c r="H6" s="3"/>
    </row>
    <row r="7" spans="5:10" ht="12.75">
      <c r="E7" s="1"/>
      <c r="F7" s="1"/>
      <c r="G7" s="1"/>
      <c r="H7" s="1"/>
      <c r="I7" s="1"/>
      <c r="J7" s="1"/>
    </row>
    <row r="8" spans="2:11" ht="12.75">
      <c r="B8" s="7" t="s">
        <v>13</v>
      </c>
      <c r="C8" s="2" t="s">
        <v>12</v>
      </c>
      <c r="D8" s="2" t="s">
        <v>11</v>
      </c>
      <c r="E8" s="2" t="s">
        <v>0</v>
      </c>
      <c r="F8" s="2" t="s">
        <v>1</v>
      </c>
      <c r="G8" s="2" t="s">
        <v>10</v>
      </c>
      <c r="H8" s="2" t="s">
        <v>5</v>
      </c>
      <c r="I8" s="2" t="s">
        <v>2</v>
      </c>
      <c r="J8" s="2" t="s">
        <v>3</v>
      </c>
      <c r="K8" s="2" t="s">
        <v>7</v>
      </c>
    </row>
    <row r="9" spans="2:10" ht="12.75">
      <c r="B9" s="10">
        <v>0.01</v>
      </c>
      <c r="C9" s="8">
        <v>1000</v>
      </c>
      <c r="D9" s="4">
        <v>500</v>
      </c>
      <c r="E9">
        <v>99868</v>
      </c>
      <c r="F9">
        <v>1410</v>
      </c>
      <c r="G9" s="6">
        <v>100000</v>
      </c>
      <c r="H9" s="6">
        <f>$E$3*G9</f>
        <v>10000000000</v>
      </c>
      <c r="I9" s="5">
        <f>E9*$E$4/H9</f>
        <v>0.0099868</v>
      </c>
      <c r="J9" s="5">
        <f>(E9+F9)*$E$4/H9</f>
        <v>0.0101278</v>
      </c>
    </row>
    <row r="10" spans="2:10" ht="12.75">
      <c r="B10" s="10">
        <v>0.05</v>
      </c>
      <c r="C10" s="8">
        <v>5000</v>
      </c>
      <c r="D10" s="4">
        <f>$D$9/(C10/$C$9)</f>
        <v>100</v>
      </c>
      <c r="E10">
        <v>99869</v>
      </c>
      <c r="F10">
        <v>8569</v>
      </c>
      <c r="G10" s="6">
        <f>$G$9/(C10/$C$9)</f>
        <v>20000</v>
      </c>
      <c r="H10" s="6">
        <f aca="true" t="shared" si="0" ref="H10:H47">$E$3*G10</f>
        <v>2000000000</v>
      </c>
      <c r="I10" s="5">
        <f aca="true" t="shared" si="1" ref="I10:I47">E10*$E$4/H10</f>
        <v>0.0499345</v>
      </c>
      <c r="J10" s="5">
        <f aca="true" t="shared" si="2" ref="J10:J47">(E10+F10)*$E$4/H10</f>
        <v>0.054219</v>
      </c>
    </row>
    <row r="11" spans="2:10" ht="12.75">
      <c r="B11" s="10">
        <v>0.1</v>
      </c>
      <c r="C11" s="8">
        <v>10000</v>
      </c>
      <c r="D11" s="4">
        <f>$D$9/(C11/$C$9)</f>
        <v>50</v>
      </c>
      <c r="E11">
        <v>99868</v>
      </c>
      <c r="F11">
        <v>21408</v>
      </c>
      <c r="G11" s="6">
        <f>$G$9/(C11/$C$9)</f>
        <v>10000</v>
      </c>
      <c r="H11" s="6">
        <f t="shared" si="0"/>
        <v>1000000000</v>
      </c>
      <c r="I11" s="5">
        <f t="shared" si="1"/>
        <v>0.099868</v>
      </c>
      <c r="J11" s="5">
        <f t="shared" si="2"/>
        <v>0.121276</v>
      </c>
    </row>
    <row r="12" spans="2:10" ht="12.75">
      <c r="B12" s="10">
        <v>0.15</v>
      </c>
      <c r="C12" s="8">
        <v>15000</v>
      </c>
      <c r="D12" s="4">
        <f aca="true" t="shared" si="3" ref="D12:D47">$D$9/(C12/$C$9)</f>
        <v>33.333333333333336</v>
      </c>
      <c r="E12">
        <v>99867</v>
      </c>
      <c r="F12">
        <v>43955</v>
      </c>
      <c r="G12" s="6">
        <f aca="true" t="shared" si="4" ref="G12:G47">$G$9/(C12/$C$9)</f>
        <v>6666.666666666667</v>
      </c>
      <c r="H12" s="6">
        <f t="shared" si="0"/>
        <v>666666666.6666667</v>
      </c>
      <c r="I12" s="5">
        <f t="shared" si="1"/>
        <v>0.14980049999999998</v>
      </c>
      <c r="J12" s="5">
        <f t="shared" si="2"/>
        <v>0.21573299999999998</v>
      </c>
    </row>
    <row r="13" spans="2:10" ht="12.75">
      <c r="B13" s="10">
        <v>0.155</v>
      </c>
      <c r="C13" s="8">
        <v>15500</v>
      </c>
      <c r="D13" s="4">
        <f t="shared" si="3"/>
        <v>32.25806451612903</v>
      </c>
      <c r="E13">
        <v>99868</v>
      </c>
      <c r="F13">
        <v>46006</v>
      </c>
      <c r="G13" s="6">
        <f aca="true" t="shared" si="5" ref="G13:G30">$G$9/(C13/$C$9)</f>
        <v>6451.612903225807</v>
      </c>
      <c r="H13" s="6">
        <f t="shared" si="0"/>
        <v>645161290.3225807</v>
      </c>
      <c r="I13" s="5">
        <f aca="true" t="shared" si="6" ref="I13:I30">E13*$E$4/H13</f>
        <v>0.1547954</v>
      </c>
      <c r="J13" s="5">
        <f aca="true" t="shared" si="7" ref="J13:J30">(E13+F13)*$E$4/H13</f>
        <v>0.2261047</v>
      </c>
    </row>
    <row r="14" spans="2:10" ht="12.75">
      <c r="B14" s="10">
        <v>0.16</v>
      </c>
      <c r="C14" s="8">
        <v>16000</v>
      </c>
      <c r="D14" s="4">
        <f t="shared" si="3"/>
        <v>31.25</v>
      </c>
      <c r="E14">
        <v>99864</v>
      </c>
      <c r="F14">
        <v>50063</v>
      </c>
      <c r="G14" s="6">
        <f t="shared" si="5"/>
        <v>6250</v>
      </c>
      <c r="H14" s="6">
        <f t="shared" si="0"/>
        <v>625000000</v>
      </c>
      <c r="I14" s="5">
        <f t="shared" si="6"/>
        <v>0.1597824</v>
      </c>
      <c r="J14" s="5">
        <f t="shared" si="7"/>
        <v>0.2398832</v>
      </c>
    </row>
    <row r="15" spans="2:10" ht="12.75">
      <c r="B15" s="10">
        <v>0.165</v>
      </c>
      <c r="C15" s="8">
        <v>16500</v>
      </c>
      <c r="D15" s="4">
        <f t="shared" si="3"/>
        <v>30.303030303030305</v>
      </c>
      <c r="E15">
        <v>99871</v>
      </c>
      <c r="F15">
        <v>54806</v>
      </c>
      <c r="G15" s="6">
        <f t="shared" si="5"/>
        <v>6060.606060606061</v>
      </c>
      <c r="H15" s="6">
        <f t="shared" si="0"/>
        <v>606060606.0606061</v>
      </c>
      <c r="I15" s="5">
        <f t="shared" si="6"/>
        <v>0.16478715</v>
      </c>
      <c r="J15" s="5">
        <f t="shared" si="7"/>
        <v>0.25521705</v>
      </c>
    </row>
    <row r="16" spans="2:10" ht="12.75">
      <c r="B16" s="10">
        <v>0.17</v>
      </c>
      <c r="C16" s="8">
        <v>17000</v>
      </c>
      <c r="D16" s="4">
        <f t="shared" si="3"/>
        <v>29.41176470588235</v>
      </c>
      <c r="E16">
        <v>99858</v>
      </c>
      <c r="F16">
        <v>59663</v>
      </c>
      <c r="G16" s="6">
        <f t="shared" si="5"/>
        <v>5882.35294117647</v>
      </c>
      <c r="H16" s="6">
        <f t="shared" si="0"/>
        <v>588235294.117647</v>
      </c>
      <c r="I16" s="5">
        <f t="shared" si="6"/>
        <v>0.1697586</v>
      </c>
      <c r="J16" s="5">
        <f t="shared" si="7"/>
        <v>0.27118570000000003</v>
      </c>
    </row>
    <row r="17" spans="2:10" ht="12.75">
      <c r="B17" s="10">
        <v>0.1705</v>
      </c>
      <c r="C17" s="8">
        <v>17050</v>
      </c>
      <c r="D17" s="4">
        <f t="shared" si="3"/>
        <v>29.325513196480937</v>
      </c>
      <c r="E17">
        <v>99863</v>
      </c>
      <c r="F17">
        <v>58915</v>
      </c>
      <c r="G17" s="6">
        <f t="shared" si="5"/>
        <v>5865.102639296188</v>
      </c>
      <c r="H17" s="6">
        <f t="shared" si="0"/>
        <v>586510263.9296187</v>
      </c>
      <c r="I17" s="5">
        <f aca="true" t="shared" si="8" ref="I17:I25">E17*$E$4/H17</f>
        <v>0.170266415</v>
      </c>
      <c r="J17" s="5">
        <f aca="true" t="shared" si="9" ref="J17:J25">(E17+F17)*$E$4/H17</f>
        <v>0.27071649000000003</v>
      </c>
    </row>
    <row r="18" spans="2:10" ht="12.75">
      <c r="B18" s="10">
        <v>0.171</v>
      </c>
      <c r="C18" s="8">
        <v>17100</v>
      </c>
      <c r="D18" s="4">
        <f t="shared" si="3"/>
        <v>29.23976608187134</v>
      </c>
      <c r="E18">
        <v>53120</v>
      </c>
      <c r="F18">
        <v>1386551</v>
      </c>
      <c r="G18" s="6">
        <f aca="true" t="shared" si="10" ref="G18:G25">$G$9/(C18/$C$9)</f>
        <v>5847.953216374269</v>
      </c>
      <c r="H18" s="6">
        <f t="shared" si="0"/>
        <v>584795321.6374269</v>
      </c>
      <c r="I18" s="5">
        <f t="shared" si="8"/>
        <v>0.0908352</v>
      </c>
      <c r="J18" s="5">
        <f t="shared" si="9"/>
        <v>2.4618374100000002</v>
      </c>
    </row>
    <row r="19" spans="2:10" ht="12.75">
      <c r="B19" s="10">
        <v>0.1715</v>
      </c>
      <c r="C19" s="8">
        <v>17150</v>
      </c>
      <c r="D19" s="4">
        <f t="shared" si="3"/>
        <v>29.15451895043732</v>
      </c>
      <c r="E19">
        <v>99865</v>
      </c>
      <c r="F19">
        <v>62404</v>
      </c>
      <c r="G19" s="6">
        <f t="shared" si="10"/>
        <v>5830.903790087464</v>
      </c>
      <c r="H19" s="6">
        <f t="shared" si="0"/>
        <v>583090379.0087464</v>
      </c>
      <c r="I19" s="5">
        <f t="shared" si="8"/>
        <v>0.171268475</v>
      </c>
      <c r="J19" s="5">
        <f t="shared" si="9"/>
        <v>0.278291335</v>
      </c>
    </row>
    <row r="20" spans="2:10" ht="12.75">
      <c r="B20" s="10">
        <v>0.172</v>
      </c>
      <c r="C20" s="8">
        <v>17200</v>
      </c>
      <c r="D20" s="4">
        <f t="shared" si="3"/>
        <v>29.069767441860467</v>
      </c>
      <c r="E20">
        <v>99863</v>
      </c>
      <c r="F20">
        <v>61347</v>
      </c>
      <c r="G20" s="6">
        <f t="shared" si="10"/>
        <v>5813.9534883720935</v>
      </c>
      <c r="H20" s="6">
        <f t="shared" si="0"/>
        <v>581395348.8372093</v>
      </c>
      <c r="I20" s="5">
        <f t="shared" si="8"/>
        <v>0.17176435999999998</v>
      </c>
      <c r="J20" s="5">
        <f t="shared" si="9"/>
        <v>0.2772812</v>
      </c>
    </row>
    <row r="21" spans="2:10" ht="12.75">
      <c r="B21" s="10">
        <v>0.1725</v>
      </c>
      <c r="C21" s="8">
        <v>17250</v>
      </c>
      <c r="D21" s="4">
        <f t="shared" si="3"/>
        <v>28.985507246376812</v>
      </c>
      <c r="E21">
        <v>99865</v>
      </c>
      <c r="F21">
        <v>64118</v>
      </c>
      <c r="G21" s="6">
        <f t="shared" si="10"/>
        <v>5797.101449275362</v>
      </c>
      <c r="H21" s="6">
        <f t="shared" si="0"/>
        <v>579710144.9275362</v>
      </c>
      <c r="I21" s="5">
        <f t="shared" si="8"/>
        <v>0.172267125</v>
      </c>
      <c r="J21" s="5">
        <f t="shared" si="9"/>
        <v>0.282870675</v>
      </c>
    </row>
    <row r="22" spans="2:10" ht="12.75">
      <c r="B22" s="10">
        <v>0.173</v>
      </c>
      <c r="C22" s="8">
        <v>17300</v>
      </c>
      <c r="D22" s="4">
        <f t="shared" si="3"/>
        <v>28.90173410404624</v>
      </c>
      <c r="E22">
        <v>99853</v>
      </c>
      <c r="F22">
        <v>65142</v>
      </c>
      <c r="G22" s="6">
        <f t="shared" si="10"/>
        <v>5780.346820809248</v>
      </c>
      <c r="H22" s="6">
        <f t="shared" si="0"/>
        <v>578034682.0809249</v>
      </c>
      <c r="I22" s="5">
        <f t="shared" si="8"/>
        <v>0.17274569</v>
      </c>
      <c r="J22" s="5">
        <f t="shared" si="9"/>
        <v>0.28544135</v>
      </c>
    </row>
    <row r="23" spans="2:10" ht="12.75">
      <c r="B23" s="10">
        <v>0.1735</v>
      </c>
      <c r="C23" s="8">
        <v>17350</v>
      </c>
      <c r="D23" s="4">
        <f t="shared" si="3"/>
        <v>28.81844380403458</v>
      </c>
      <c r="E23">
        <v>61000</v>
      </c>
      <c r="F23">
        <v>1153751</v>
      </c>
      <c r="G23" s="6">
        <f t="shared" si="10"/>
        <v>5763.6887608069155</v>
      </c>
      <c r="H23" s="6">
        <f t="shared" si="0"/>
        <v>576368876.0806916</v>
      </c>
      <c r="I23" s="5">
        <f t="shared" si="8"/>
        <v>0.10583500000000001</v>
      </c>
      <c r="J23" s="5">
        <f t="shared" si="9"/>
        <v>2.107592985</v>
      </c>
    </row>
    <row r="24" spans="2:10" ht="12.75">
      <c r="B24" s="10">
        <v>0.174</v>
      </c>
      <c r="C24" s="8">
        <v>17400</v>
      </c>
      <c r="D24" s="4">
        <f t="shared" si="3"/>
        <v>28.73563218390805</v>
      </c>
      <c r="E24">
        <v>99859</v>
      </c>
      <c r="F24">
        <v>66431</v>
      </c>
      <c r="G24" s="6">
        <f t="shared" si="10"/>
        <v>5747.126436781609</v>
      </c>
      <c r="H24" s="6">
        <f t="shared" si="0"/>
        <v>574712643.6781609</v>
      </c>
      <c r="I24" s="5">
        <f t="shared" si="8"/>
        <v>0.17375466</v>
      </c>
      <c r="J24" s="5">
        <f t="shared" si="9"/>
        <v>0.2893446</v>
      </c>
    </row>
    <row r="25" spans="2:10" ht="12.75">
      <c r="B25" s="10">
        <v>0.1745</v>
      </c>
      <c r="C25" s="8">
        <v>17450</v>
      </c>
      <c r="D25" s="4">
        <f t="shared" si="3"/>
        <v>28.653295128939828</v>
      </c>
      <c r="E25">
        <v>42677</v>
      </c>
      <c r="F25">
        <v>1643396</v>
      </c>
      <c r="G25" s="6">
        <f t="shared" si="10"/>
        <v>5730.659025787966</v>
      </c>
      <c r="H25" s="6">
        <f t="shared" si="0"/>
        <v>573065902.5787966</v>
      </c>
      <c r="I25" s="5">
        <f t="shared" si="8"/>
        <v>0.074471365</v>
      </c>
      <c r="J25" s="5">
        <f t="shared" si="9"/>
        <v>2.9421973849999996</v>
      </c>
    </row>
    <row r="26" spans="2:10" ht="12.75">
      <c r="B26" s="10">
        <v>0.175</v>
      </c>
      <c r="C26" s="8">
        <v>17500</v>
      </c>
      <c r="D26" s="4">
        <f t="shared" si="3"/>
        <v>28.571428571428573</v>
      </c>
      <c r="E26">
        <v>60399</v>
      </c>
      <c r="F26">
        <v>1161102</v>
      </c>
      <c r="G26" s="6">
        <f t="shared" si="5"/>
        <v>5714.285714285715</v>
      </c>
      <c r="H26" s="6">
        <f t="shared" si="0"/>
        <v>571428571.4285715</v>
      </c>
      <c r="I26" s="5">
        <f t="shared" si="6"/>
        <v>0.10569825</v>
      </c>
      <c r="J26" s="5">
        <f t="shared" si="7"/>
        <v>2.13762675</v>
      </c>
    </row>
    <row r="27" spans="2:10" ht="12.75">
      <c r="B27" s="10">
        <v>0.18</v>
      </c>
      <c r="C27" s="8">
        <v>18000</v>
      </c>
      <c r="D27" s="4">
        <f t="shared" si="3"/>
        <v>27.77777777777778</v>
      </c>
      <c r="E27">
        <v>42697</v>
      </c>
      <c r="F27">
        <v>1591844</v>
      </c>
      <c r="G27" s="6">
        <f t="shared" si="5"/>
        <v>5555.555555555556</v>
      </c>
      <c r="H27" s="6">
        <f t="shared" si="0"/>
        <v>555555555.5555556</v>
      </c>
      <c r="I27" s="5">
        <f t="shared" si="6"/>
        <v>0.0768546</v>
      </c>
      <c r="J27" s="5">
        <f t="shared" si="7"/>
        <v>2.9421738</v>
      </c>
    </row>
    <row r="28" spans="2:10" ht="12.75">
      <c r="B28" s="10">
        <v>0.185</v>
      </c>
      <c r="C28" s="8">
        <v>18500</v>
      </c>
      <c r="D28" s="4">
        <f t="shared" si="3"/>
        <v>27.027027027027028</v>
      </c>
      <c r="E28">
        <v>39622</v>
      </c>
      <c r="F28">
        <v>1625721</v>
      </c>
      <c r="G28" s="6">
        <f t="shared" si="5"/>
        <v>5405.405405405405</v>
      </c>
      <c r="H28" s="6">
        <f t="shared" si="0"/>
        <v>540540540.5405405</v>
      </c>
      <c r="I28" s="5">
        <f t="shared" si="6"/>
        <v>0.07330070000000001</v>
      </c>
      <c r="J28" s="5">
        <f t="shared" si="7"/>
        <v>3.0808845500000004</v>
      </c>
    </row>
    <row r="29" spans="2:10" ht="12.75">
      <c r="B29" s="10">
        <v>0.19</v>
      </c>
      <c r="C29" s="8">
        <v>19000</v>
      </c>
      <c r="D29" s="4">
        <f t="shared" si="3"/>
        <v>26.31578947368421</v>
      </c>
      <c r="E29">
        <v>41505</v>
      </c>
      <c r="F29">
        <v>1536489</v>
      </c>
      <c r="G29" s="6">
        <f t="shared" si="5"/>
        <v>5263.1578947368425</v>
      </c>
      <c r="H29" s="6">
        <f t="shared" si="0"/>
        <v>526315789.47368425</v>
      </c>
      <c r="I29" s="5">
        <f t="shared" si="6"/>
        <v>0.0788595</v>
      </c>
      <c r="J29" s="5">
        <f t="shared" si="7"/>
        <v>2.9981885999999998</v>
      </c>
    </row>
    <row r="30" spans="2:10" ht="12.75">
      <c r="B30" s="10">
        <v>0.195</v>
      </c>
      <c r="C30" s="8">
        <v>19500</v>
      </c>
      <c r="D30" s="4">
        <f t="shared" si="3"/>
        <v>25.641025641025642</v>
      </c>
      <c r="E30">
        <v>41551</v>
      </c>
      <c r="F30">
        <v>1495505</v>
      </c>
      <c r="G30" s="6">
        <f t="shared" si="5"/>
        <v>5128.205128205128</v>
      </c>
      <c r="H30" s="6">
        <f t="shared" si="0"/>
        <v>512820512.8205128</v>
      </c>
      <c r="I30" s="5">
        <f t="shared" si="6"/>
        <v>0.08102445000000001</v>
      </c>
      <c r="J30" s="5">
        <f t="shared" si="7"/>
        <v>2.9972592000000002</v>
      </c>
    </row>
    <row r="31" spans="2:10" ht="12.75">
      <c r="B31" s="10">
        <v>0.2</v>
      </c>
      <c r="C31" s="8">
        <v>20000</v>
      </c>
      <c r="D31" s="4">
        <f t="shared" si="3"/>
        <v>25</v>
      </c>
      <c r="E31">
        <v>41623</v>
      </c>
      <c r="F31">
        <v>1455668</v>
      </c>
      <c r="G31" s="6">
        <f t="shared" si="4"/>
        <v>5000</v>
      </c>
      <c r="H31" s="6">
        <f t="shared" si="0"/>
        <v>500000000</v>
      </c>
      <c r="I31" s="5">
        <f t="shared" si="1"/>
        <v>0.083246</v>
      </c>
      <c r="J31" s="5">
        <f t="shared" si="2"/>
        <v>2.994582</v>
      </c>
    </row>
    <row r="32" spans="2:10" ht="12.75">
      <c r="B32" s="10">
        <v>0.25</v>
      </c>
      <c r="C32" s="8">
        <v>25000</v>
      </c>
      <c r="D32" s="4">
        <f t="shared" si="3"/>
        <v>20</v>
      </c>
      <c r="E32">
        <v>3433</v>
      </c>
      <c r="F32">
        <v>1953528</v>
      </c>
      <c r="G32" s="6">
        <f t="shared" si="4"/>
        <v>4000</v>
      </c>
      <c r="H32" s="6">
        <f t="shared" si="0"/>
        <v>400000000</v>
      </c>
      <c r="I32" s="5">
        <f t="shared" si="1"/>
        <v>0.0085825</v>
      </c>
      <c r="J32" s="5">
        <f t="shared" si="2"/>
        <v>4.8924025</v>
      </c>
    </row>
    <row r="33" spans="2:10" ht="12.75">
      <c r="B33" s="10">
        <v>0.3</v>
      </c>
      <c r="C33" s="8">
        <v>30000</v>
      </c>
      <c r="D33" s="4">
        <f t="shared" si="3"/>
        <v>16.666666666666668</v>
      </c>
      <c r="E33">
        <v>3002</v>
      </c>
      <c r="F33">
        <v>1633050</v>
      </c>
      <c r="G33" s="6">
        <f t="shared" si="4"/>
        <v>3333.3333333333335</v>
      </c>
      <c r="H33" s="6">
        <f t="shared" si="0"/>
        <v>333333333.3333334</v>
      </c>
      <c r="I33" s="5">
        <f t="shared" si="1"/>
        <v>0.009005999999999998</v>
      </c>
      <c r="J33" s="5">
        <f t="shared" si="2"/>
        <v>4.908155999999999</v>
      </c>
    </row>
    <row r="34" spans="2:10" ht="12.75">
      <c r="B34" s="10">
        <v>0.35</v>
      </c>
      <c r="C34" s="8">
        <v>35000</v>
      </c>
      <c r="D34" s="4">
        <f t="shared" si="3"/>
        <v>14.285714285714286</v>
      </c>
      <c r="E34">
        <v>2943</v>
      </c>
      <c r="F34">
        <v>1400754</v>
      </c>
      <c r="G34" s="6">
        <f t="shared" si="4"/>
        <v>2857.1428571428573</v>
      </c>
      <c r="H34" s="6">
        <f t="shared" si="0"/>
        <v>285714285.71428573</v>
      </c>
      <c r="I34" s="5">
        <f t="shared" si="1"/>
        <v>0.010300499999999999</v>
      </c>
      <c r="J34" s="5">
        <f t="shared" si="2"/>
        <v>4.912939499999999</v>
      </c>
    </row>
    <row r="35" spans="2:10" ht="12.75">
      <c r="B35" s="10">
        <v>0.4</v>
      </c>
      <c r="C35" s="8">
        <v>40000</v>
      </c>
      <c r="D35" s="4">
        <f t="shared" si="3"/>
        <v>12.5</v>
      </c>
      <c r="E35">
        <v>2923</v>
      </c>
      <c r="F35">
        <v>1225778</v>
      </c>
      <c r="G35" s="6">
        <f t="shared" si="4"/>
        <v>2500</v>
      </c>
      <c r="H35" s="6">
        <f t="shared" si="0"/>
        <v>250000000</v>
      </c>
      <c r="I35" s="5">
        <f t="shared" si="1"/>
        <v>0.011692</v>
      </c>
      <c r="J35" s="5">
        <f t="shared" si="2"/>
        <v>4.914804</v>
      </c>
    </row>
    <row r="36" spans="2:10" ht="12.75">
      <c r="B36" s="10">
        <v>0.45</v>
      </c>
      <c r="C36" s="8">
        <v>45000</v>
      </c>
      <c r="D36" s="4">
        <f t="shared" si="3"/>
        <v>11.11111111111111</v>
      </c>
      <c r="E36">
        <v>2865</v>
      </c>
      <c r="F36">
        <v>1091055</v>
      </c>
      <c r="G36" s="6">
        <f t="shared" si="4"/>
        <v>2222.222222222222</v>
      </c>
      <c r="H36" s="6">
        <f t="shared" si="0"/>
        <v>222222222.2222222</v>
      </c>
      <c r="I36" s="5">
        <f t="shared" si="1"/>
        <v>0.012892500000000001</v>
      </c>
      <c r="J36" s="5">
        <f t="shared" si="2"/>
        <v>4.92264</v>
      </c>
    </row>
    <row r="37" spans="2:10" ht="12.75">
      <c r="B37" s="10">
        <v>0.5</v>
      </c>
      <c r="C37" s="8">
        <v>50000</v>
      </c>
      <c r="D37" s="4">
        <f t="shared" si="3"/>
        <v>10</v>
      </c>
      <c r="E37">
        <v>2744</v>
      </c>
      <c r="F37">
        <v>981776</v>
      </c>
      <c r="G37" s="6">
        <f t="shared" si="4"/>
        <v>2000</v>
      </c>
      <c r="H37" s="6">
        <f t="shared" si="0"/>
        <v>200000000</v>
      </c>
      <c r="I37" s="5">
        <f t="shared" si="1"/>
        <v>0.01372</v>
      </c>
      <c r="J37" s="5">
        <f t="shared" si="2"/>
        <v>4.9226</v>
      </c>
    </row>
    <row r="38" spans="2:10" ht="12.75">
      <c r="B38" s="10">
        <v>0.55</v>
      </c>
      <c r="C38" s="8">
        <v>55000</v>
      </c>
      <c r="D38" s="4">
        <f t="shared" si="3"/>
        <v>9.090909090909092</v>
      </c>
      <c r="E38">
        <v>2632</v>
      </c>
      <c r="F38">
        <v>892321</v>
      </c>
      <c r="G38" s="6">
        <f t="shared" si="4"/>
        <v>1818.1818181818182</v>
      </c>
      <c r="H38" s="6">
        <f t="shared" si="0"/>
        <v>181818181.8181818</v>
      </c>
      <c r="I38" s="5">
        <f t="shared" si="1"/>
        <v>0.014476000000000001</v>
      </c>
      <c r="J38" s="5">
        <f t="shared" si="2"/>
        <v>4.9222415</v>
      </c>
    </row>
    <row r="39" spans="2:10" ht="12.75">
      <c r="B39" s="10">
        <v>0.6</v>
      </c>
      <c r="C39" s="8">
        <v>60000</v>
      </c>
      <c r="D39" s="4">
        <f t="shared" si="3"/>
        <v>8.333333333333334</v>
      </c>
      <c r="E39">
        <v>2526</v>
      </c>
      <c r="F39">
        <v>818426</v>
      </c>
      <c r="G39" s="6">
        <f t="shared" si="4"/>
        <v>1666.6666666666667</v>
      </c>
      <c r="H39" s="6">
        <f t="shared" si="0"/>
        <v>166666666.6666667</v>
      </c>
      <c r="I39" s="5">
        <f t="shared" si="1"/>
        <v>0.015155999999999998</v>
      </c>
      <c r="J39" s="5">
        <f t="shared" si="2"/>
        <v>4.925711999999999</v>
      </c>
    </row>
    <row r="40" spans="2:10" ht="12.75">
      <c r="B40" s="10">
        <v>0.65</v>
      </c>
      <c r="C40" s="8">
        <v>65000</v>
      </c>
      <c r="D40" s="4">
        <f t="shared" si="3"/>
        <v>7.6923076923076925</v>
      </c>
      <c r="E40">
        <v>2406</v>
      </c>
      <c r="F40">
        <v>755541</v>
      </c>
      <c r="G40" s="6">
        <f t="shared" si="4"/>
        <v>1538.4615384615386</v>
      </c>
      <c r="H40" s="6">
        <f t="shared" si="0"/>
        <v>153846153.84615386</v>
      </c>
      <c r="I40" s="5">
        <f t="shared" si="1"/>
        <v>0.015639</v>
      </c>
      <c r="J40" s="5">
        <f t="shared" si="2"/>
        <v>4.9266555</v>
      </c>
    </row>
    <row r="41" spans="2:10" ht="12.75">
      <c r="B41" s="10">
        <v>0.7</v>
      </c>
      <c r="C41" s="8">
        <v>70000</v>
      </c>
      <c r="D41" s="4">
        <f t="shared" si="3"/>
        <v>7.142857142857143</v>
      </c>
      <c r="E41">
        <v>2282</v>
      </c>
      <c r="F41">
        <v>702071</v>
      </c>
      <c r="G41" s="6">
        <f t="shared" si="4"/>
        <v>1428.5714285714287</v>
      </c>
      <c r="H41" s="6">
        <f t="shared" si="0"/>
        <v>142857142.85714287</v>
      </c>
      <c r="I41" s="5">
        <f t="shared" si="1"/>
        <v>0.015974</v>
      </c>
      <c r="J41" s="5">
        <f t="shared" si="2"/>
        <v>4.930471</v>
      </c>
    </row>
    <row r="42" spans="2:10" ht="12.75">
      <c r="B42" s="10">
        <v>0.75</v>
      </c>
      <c r="C42" s="8">
        <v>75000</v>
      </c>
      <c r="D42" s="4">
        <f t="shared" si="3"/>
        <v>6.666666666666667</v>
      </c>
      <c r="G42" s="6">
        <f t="shared" si="4"/>
        <v>1333.3333333333333</v>
      </c>
      <c r="H42" s="6">
        <f t="shared" si="0"/>
        <v>133333333.33333333</v>
      </c>
      <c r="I42" s="5">
        <f t="shared" si="1"/>
        <v>0</v>
      </c>
      <c r="J42" s="5">
        <f t="shared" si="2"/>
        <v>0</v>
      </c>
    </row>
    <row r="43" spans="2:10" ht="12.75">
      <c r="B43" s="10">
        <v>0.8</v>
      </c>
      <c r="C43" s="8">
        <v>80000</v>
      </c>
      <c r="D43" s="4">
        <f t="shared" si="3"/>
        <v>6.25</v>
      </c>
      <c r="G43" s="6">
        <f t="shared" si="4"/>
        <v>1250</v>
      </c>
      <c r="H43" s="6">
        <f t="shared" si="0"/>
        <v>125000000</v>
      </c>
      <c r="I43" s="5">
        <f t="shared" si="1"/>
        <v>0</v>
      </c>
      <c r="J43" s="5">
        <f t="shared" si="2"/>
        <v>0</v>
      </c>
    </row>
    <row r="44" spans="2:10" ht="12.75">
      <c r="B44" s="10">
        <v>0.85</v>
      </c>
      <c r="C44" s="8">
        <v>85000</v>
      </c>
      <c r="D44" s="4">
        <f t="shared" si="3"/>
        <v>5.882352941176471</v>
      </c>
      <c r="G44" s="6">
        <f t="shared" si="4"/>
        <v>1176.4705882352941</v>
      </c>
      <c r="H44" s="6">
        <f t="shared" si="0"/>
        <v>117647058.8235294</v>
      </c>
      <c r="I44" s="5">
        <f t="shared" si="1"/>
        <v>0</v>
      </c>
      <c r="J44" s="5">
        <f t="shared" si="2"/>
        <v>0</v>
      </c>
    </row>
    <row r="45" spans="2:10" ht="12.75">
      <c r="B45" s="10">
        <v>0.9</v>
      </c>
      <c r="C45" s="8">
        <v>90000</v>
      </c>
      <c r="D45" s="4">
        <f t="shared" si="3"/>
        <v>5.555555555555555</v>
      </c>
      <c r="G45" s="6">
        <f t="shared" si="4"/>
        <v>1111.111111111111</v>
      </c>
      <c r="H45" s="6">
        <f t="shared" si="0"/>
        <v>111111111.1111111</v>
      </c>
      <c r="I45" s="5">
        <f t="shared" si="1"/>
        <v>0</v>
      </c>
      <c r="J45" s="5">
        <f t="shared" si="2"/>
        <v>0</v>
      </c>
    </row>
    <row r="46" spans="2:10" ht="12.75">
      <c r="B46" s="10">
        <v>0.95</v>
      </c>
      <c r="C46" s="8">
        <v>95000</v>
      </c>
      <c r="D46" s="4">
        <f t="shared" si="3"/>
        <v>5.2631578947368425</v>
      </c>
      <c r="G46" s="6">
        <f t="shared" si="4"/>
        <v>1052.6315789473683</v>
      </c>
      <c r="H46" s="6">
        <f t="shared" si="0"/>
        <v>105263157.89473683</v>
      </c>
      <c r="I46" s="5">
        <f t="shared" si="1"/>
        <v>0</v>
      </c>
      <c r="J46" s="5">
        <f t="shared" si="2"/>
        <v>0</v>
      </c>
    </row>
    <row r="47" spans="2:10" ht="12.75">
      <c r="B47" s="10">
        <v>1</v>
      </c>
      <c r="C47" s="8">
        <v>100000</v>
      </c>
      <c r="D47" s="4">
        <f t="shared" si="3"/>
        <v>5</v>
      </c>
      <c r="G47" s="6">
        <f t="shared" si="4"/>
        <v>1000</v>
      </c>
      <c r="H47" s="6">
        <f t="shared" si="0"/>
        <v>100000000</v>
      </c>
      <c r="I47" s="5">
        <f t="shared" si="1"/>
        <v>0</v>
      </c>
      <c r="J47" s="5">
        <f t="shared" si="2"/>
        <v>0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Univerza v Ljubljani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toncek</dc:creator>
  <cp:keywords/>
  <dc:description/>
  <cp:lastModifiedBy>Mare</cp:lastModifiedBy>
  <dcterms:created xsi:type="dcterms:W3CDTF">2009-11-12T15:09:56Z</dcterms:created>
  <dcterms:modified xsi:type="dcterms:W3CDTF">2011-02-01T18:34:46Z</dcterms:modified>
  <cp:category/>
  <cp:version/>
  <cp:contentType/>
  <cp:contentStatus/>
</cp:coreProperties>
</file>