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tabRatio="715" activeTab="0"/>
  </bookViews>
  <sheets>
    <sheet name="Ethernet TKO" sheetId="1" r:id="rId1"/>
    <sheet name="S-G Ethernet" sheetId="2" r:id="rId2"/>
    <sheet name="Zakasnitve Ethernet" sheetId="3" r:id="rId3"/>
    <sheet name="Zakasnitve CSMA" sheetId="4" r:id="rId4"/>
    <sheet name="CSMA TKO" sheetId="5" r:id="rId5"/>
    <sheet name="S-G CSMA" sheetId="6" r:id="rId6"/>
  </sheets>
  <definedNames/>
  <calcPr fullCalcOnLoad="1"/>
</workbook>
</file>

<file path=xl/sharedStrings.xml><?xml version="1.0" encoding="utf-8"?>
<sst xmlns="http://schemas.openxmlformats.org/spreadsheetml/2006/main" count="34" uniqueCount="17">
  <si>
    <t>Simuliraj delovanje sodostopa do prenosnega medija po protokolu Aloha</t>
  </si>
  <si>
    <t>Preneseni</t>
  </si>
  <si>
    <t>G</t>
  </si>
  <si>
    <t>Zakasnitev [ms]</t>
  </si>
  <si>
    <t>IAT [s]</t>
  </si>
  <si>
    <t>Podatki:</t>
  </si>
  <si>
    <t>Trčeni</t>
  </si>
  <si>
    <t>Naloga:</t>
  </si>
  <si>
    <t>Velikost podatkovnega okvira na povezavni plasti [bit]</t>
  </si>
  <si>
    <t>G0</t>
  </si>
  <si>
    <t>Hitrost [bit/s]</t>
  </si>
  <si>
    <t>S</t>
  </si>
  <si>
    <t>Približno število podatkovnih okvirov vključenih v simulacijo</t>
  </si>
  <si>
    <t>Zasedenost</t>
  </si>
  <si>
    <t>Hitrost prenosnega medija [bit/s]</t>
  </si>
  <si>
    <t>Delovnih postaj</t>
  </si>
  <si>
    <t>Čas Sim [s]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</si>
</sst>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"/>
    <numFmt numFmtId="165" formatCode="#,##0.0000"/>
    <numFmt numFmtId="166" formatCode="0.0"/>
    <numFmt numFmtId="167" formatCode="0.000"/>
    <numFmt numFmtId="168" formatCode="0.0000"/>
    <numFmt numFmtId="169" formatCode="0.0%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0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9" fontId="0" fillId="0" borderId="0" xfId="57" applyFont="1" applyFill="1" applyAlignment="1">
      <alignment wrapText="1"/>
    </xf>
    <xf numFmtId="9" fontId="1" fillId="0" borderId="0" xfId="57" applyFont="1" applyFill="1" applyAlignment="1">
      <alignment wrapText="1"/>
    </xf>
    <xf numFmtId="9" fontId="2" fillId="0" borderId="0" xfId="57" applyFont="1" applyFill="1" applyAlignment="1">
      <alignment wrapText="1"/>
    </xf>
    <xf numFmtId="9" fontId="2" fillId="0" borderId="10" xfId="57" applyFont="1" applyFill="1" applyBorder="1" applyAlignment="1">
      <alignment horizontal="center" wrapText="1"/>
    </xf>
    <xf numFmtId="9" fontId="0" fillId="0" borderId="11" xfId="57" applyFont="1" applyFill="1" applyBorder="1" applyAlignment="1">
      <alignment horizontal="center" wrapText="1"/>
    </xf>
    <xf numFmtId="9" fontId="0" fillId="0" borderId="0" xfId="57" applyFont="1" applyFill="1" applyAlignment="1">
      <alignment horizontal="center" wrapText="1"/>
    </xf>
    <xf numFmtId="9" fontId="0" fillId="0" borderId="0" xfId="57" applyFont="1" applyAlignment="1">
      <alignment vertical="center"/>
    </xf>
    <xf numFmtId="168" fontId="0" fillId="0" borderId="11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right" wrapText="1"/>
    </xf>
    <xf numFmtId="168" fontId="0" fillId="33" borderId="11" xfId="0" applyNumberFormat="1" applyFont="1" applyFill="1" applyBorder="1" applyAlignment="1">
      <alignment wrapText="1"/>
    </xf>
    <xf numFmtId="168" fontId="0" fillId="33" borderId="0" xfId="0" applyNumberFormat="1" applyFont="1" applyFill="1" applyAlignment="1">
      <alignment wrapText="1"/>
    </xf>
    <xf numFmtId="1" fontId="0" fillId="33" borderId="0" xfId="0" applyNumberFormat="1" applyFont="1" applyFill="1" applyBorder="1" applyAlignment="1">
      <alignment wrapText="1"/>
    </xf>
    <xf numFmtId="10" fontId="0" fillId="0" borderId="0" xfId="57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145"/>
          <c:y val="0.0705"/>
          <c:w val="0.93425"/>
          <c:h val="0.90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'Ethernet TKO'!$K$9</c:f>
              <c:strCache>
                <c:ptCount val="1"/>
                <c:pt idx="0">
                  <c:v>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'Ethernet TKO'!$J$10:$J$30</c:f>
              <c:numCache>
                <c:ptCount val="21"/>
                <c:pt idx="0">
                  <c:v>0.00999426</c:v>
                </c:pt>
                <c:pt idx="1">
                  <c:v>0.0501683</c:v>
                </c:pt>
                <c:pt idx="2">
                  <c:v>0.1014866</c:v>
                </c:pt>
                <c:pt idx="3">
                  <c:v>0.15535305</c:v>
                </c:pt>
                <c:pt idx="4">
                  <c:v>0.2130982</c:v>
                </c:pt>
                <c:pt idx="5">
                  <c:v>0.276882</c:v>
                </c:pt>
                <c:pt idx="6">
                  <c:v>0.3478443</c:v>
                </c:pt>
                <c:pt idx="7">
                  <c:v>0.34771450000000004</c:v>
                </c:pt>
                <c:pt idx="8">
                  <c:v>0.5244256</c:v>
                </c:pt>
                <c:pt idx="9">
                  <c:v>0.6373444500000001</c:v>
                </c:pt>
                <c:pt idx="10">
                  <c:v>0.767243</c:v>
                </c:pt>
                <c:pt idx="11">
                  <c:v>0.9216075</c:v>
                </c:pt>
                <c:pt idx="12">
                  <c:v>1.113237</c:v>
                </c:pt>
                <c:pt idx="13">
                  <c:v>1.33434145</c:v>
                </c:pt>
                <c:pt idx="14">
                  <c:v>1.4584409000000003</c:v>
                </c:pt>
                <c:pt idx="15">
                  <c:v>1.4305867499999998</c:v>
                </c:pt>
                <c:pt idx="16">
                  <c:v>1.4612072</c:v>
                </c:pt>
                <c:pt idx="17">
                  <c:v>1.4949043499999999</c:v>
                </c:pt>
                <c:pt idx="18">
                  <c:v>1.5316632000000001</c:v>
                </c:pt>
                <c:pt idx="19">
                  <c:v>1.5577672500000002</c:v>
                </c:pt>
                <c:pt idx="20">
                  <c:v>0</c:v>
                </c:pt>
              </c:numCache>
            </c:numRef>
          </c:xVal>
          <c:yVal>
            <c:numRef>
              <c:f>'Ethernet TKO'!$K$10:$K$30</c:f>
              <c:numCache>
                <c:ptCount val="21"/>
                <c:pt idx="0">
                  <c:v>0.00999215</c:v>
                </c:pt>
                <c:pt idx="1">
                  <c:v>0.04996075</c:v>
                </c:pt>
                <c:pt idx="2">
                  <c:v>0.0999215</c:v>
                </c:pt>
                <c:pt idx="3">
                  <c:v>0.1499277</c:v>
                </c:pt>
                <c:pt idx="4">
                  <c:v>0.199843</c:v>
                </c:pt>
                <c:pt idx="5">
                  <c:v>0.24980375</c:v>
                </c:pt>
                <c:pt idx="6">
                  <c:v>0.2995965</c:v>
                </c:pt>
                <c:pt idx="7">
                  <c:v>0.2995706</c:v>
                </c:pt>
                <c:pt idx="8">
                  <c:v>0.3996856</c:v>
                </c:pt>
                <c:pt idx="9">
                  <c:v>0.45003375000000007</c:v>
                </c:pt>
                <c:pt idx="10">
                  <c:v>0.4996065</c:v>
                </c:pt>
                <c:pt idx="11">
                  <c:v>0.54898965</c:v>
                </c:pt>
                <c:pt idx="12">
                  <c:v>0.600231</c:v>
                </c:pt>
                <c:pt idx="13">
                  <c:v>0.64867725</c:v>
                </c:pt>
                <c:pt idx="14">
                  <c:v>0.6972413000000001</c:v>
                </c:pt>
                <c:pt idx="15">
                  <c:v>0.7461472499999999</c:v>
                </c:pt>
                <c:pt idx="16">
                  <c:v>0.7964256</c:v>
                </c:pt>
                <c:pt idx="17">
                  <c:v>0.8453147999999999</c:v>
                </c:pt>
                <c:pt idx="18">
                  <c:v>0.8940897000000001</c:v>
                </c:pt>
                <c:pt idx="19">
                  <c:v>0.9330976000000001</c:v>
                </c:pt>
                <c:pt idx="20">
                  <c:v>0</c:v>
                </c:pt>
              </c:numCache>
            </c:numRef>
          </c:yVal>
          <c:smooth val="0"/>
        </c:ser>
        <c:axId val="1163222"/>
        <c:axId val="10468999"/>
      </c:scatterChart>
      <c:valAx>
        <c:axId val="11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68999"/>
        <c:crosses val="autoZero"/>
        <c:crossBetween val="midCat"/>
        <c:dispUnits/>
      </c:valAx>
      <c:valAx>
        <c:axId val="10468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2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2"/>
          <c:y val="0.5125"/>
          <c:w val="0.029"/>
          <c:h val="0.0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125"/>
          <c:y val="0.0705"/>
          <c:w val="0.855"/>
          <c:h val="0.90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'Ethernet TKO'!$I$9</c:f>
              <c:strCache>
                <c:ptCount val="1"/>
                <c:pt idx="0">
                  <c:v>Zakasnitev [ms]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'Ethernet TKO'!$J$9:$J$29</c:f>
              <c:strCache>
                <c:ptCount val="20"/>
                <c:pt idx="0">
                  <c:v>G</c:v>
                </c:pt>
                <c:pt idx="1">
                  <c:v>1,00%</c:v>
                </c:pt>
                <c:pt idx="2">
                  <c:v>5,02%</c:v>
                </c:pt>
                <c:pt idx="3">
                  <c:v>10,15%</c:v>
                </c:pt>
                <c:pt idx="4">
                  <c:v>15,54%</c:v>
                </c:pt>
                <c:pt idx="5">
                  <c:v>21,31%</c:v>
                </c:pt>
                <c:pt idx="6">
                  <c:v>27,69%</c:v>
                </c:pt>
                <c:pt idx="7">
                  <c:v>34,78%</c:v>
                </c:pt>
                <c:pt idx="8">
                  <c:v>34,77%</c:v>
                </c:pt>
                <c:pt idx="9">
                  <c:v>52,44%</c:v>
                </c:pt>
                <c:pt idx="10">
                  <c:v>63,73%</c:v>
                </c:pt>
                <c:pt idx="11">
                  <c:v>76,72%</c:v>
                </c:pt>
                <c:pt idx="12">
                  <c:v>92,16%</c:v>
                </c:pt>
                <c:pt idx="13">
                  <c:v>111,32%</c:v>
                </c:pt>
                <c:pt idx="14">
                  <c:v>133,43%</c:v>
                </c:pt>
                <c:pt idx="15">
                  <c:v>145,84%</c:v>
                </c:pt>
                <c:pt idx="16">
                  <c:v>143,06%</c:v>
                </c:pt>
                <c:pt idx="17">
                  <c:v>146,12%</c:v>
                </c:pt>
                <c:pt idx="18">
                  <c:v>149,49%</c:v>
                </c:pt>
                <c:pt idx="19">
                  <c:v>153,17%</c:v>
                </c:pt>
              </c:strCache>
            </c:strRef>
          </c:xVal>
          <c:yVal>
            <c:numRef>
              <c:f>'Ethernet TKO'!$I$10:$I$29</c:f>
              <c:numCache>
                <c:ptCount val="20"/>
                <c:pt idx="0">
                  <c:v>1.029</c:v>
                </c:pt>
                <c:pt idx="1">
                  <c:v>1.052</c:v>
                </c:pt>
                <c:pt idx="2">
                  <c:v>1.084</c:v>
                </c:pt>
                <c:pt idx="3">
                  <c:v>1.121</c:v>
                </c:pt>
                <c:pt idx="4">
                  <c:v>1.162</c:v>
                </c:pt>
                <c:pt idx="5">
                  <c:v>1.212</c:v>
                </c:pt>
                <c:pt idx="6">
                  <c:v>1.27</c:v>
                </c:pt>
                <c:pt idx="7">
                  <c:v>1.27</c:v>
                </c:pt>
                <c:pt idx="8">
                  <c:v>1.433</c:v>
                </c:pt>
                <c:pt idx="9">
                  <c:v>1.556</c:v>
                </c:pt>
                <c:pt idx="10">
                  <c:v>1.638</c:v>
                </c:pt>
                <c:pt idx="11">
                  <c:v>2</c:v>
                </c:pt>
                <c:pt idx="12">
                  <c:v>2.519</c:v>
                </c:pt>
                <c:pt idx="13">
                  <c:v>3.981</c:v>
                </c:pt>
                <c:pt idx="14">
                  <c:v>2111.435</c:v>
                </c:pt>
                <c:pt idx="15">
                  <c:v>3763.922</c:v>
                </c:pt>
                <c:pt idx="16">
                  <c:v>4827.371</c:v>
                </c:pt>
                <c:pt idx="17">
                  <c:v>5700.184</c:v>
                </c:pt>
                <c:pt idx="18">
                  <c:v>7212.641</c:v>
                </c:pt>
                <c:pt idx="19">
                  <c:v>11040.925</c:v>
                </c:pt>
              </c:numCache>
            </c:numRef>
          </c:yVal>
          <c:smooth val="0"/>
        </c:ser>
        <c:axId val="27112128"/>
        <c:axId val="42682561"/>
      </c:scatterChart>
      <c:val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82561"/>
        <c:crosses val="autoZero"/>
        <c:crossBetween val="midCat"/>
        <c:dispUnits/>
      </c:valAx>
      <c:valAx>
        <c:axId val="42682561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21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25"/>
          <c:y val="0.5125"/>
          <c:w val="0.10875"/>
          <c:h val="0.0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125"/>
          <c:y val="0.0705"/>
          <c:w val="0.855"/>
          <c:h val="0.90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'CSMA TKO'!$I$9</c:f>
              <c:strCache>
                <c:ptCount val="1"/>
                <c:pt idx="0">
                  <c:v>Zakasnitev [ms]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'CSMA TKO'!$J$9:$J$24</c:f>
              <c:strCache>
                <c:ptCount val="15"/>
                <c:pt idx="0">
                  <c:v>G</c:v>
                </c:pt>
                <c:pt idx="1">
                  <c:v>1,00%</c:v>
                </c:pt>
                <c:pt idx="2">
                  <c:v>5,02%</c:v>
                </c:pt>
                <c:pt idx="3">
                  <c:v>10,21%</c:v>
                </c:pt>
                <c:pt idx="4">
                  <c:v>15,84%</c:v>
                </c:pt>
                <c:pt idx="5">
                  <c:v>22,49%</c:v>
                </c:pt>
                <c:pt idx="6">
                  <c:v>31,64%</c:v>
                </c:pt>
                <c:pt idx="7">
                  <c:v>46,83%</c:v>
                </c:pt>
                <c:pt idx="8">
                  <c:v>0,00%</c:v>
                </c:pt>
                <c:pt idx="9">
                  <c:v>142,47%</c:v>
                </c:pt>
                <c:pt idx="10">
                  <c:v>161,87%</c:v>
                </c:pt>
                <c:pt idx="11">
                  <c:v>177,81%</c:v>
                </c:pt>
                <c:pt idx="12">
                  <c:v>176,41%</c:v>
                </c:pt>
                <c:pt idx="13">
                  <c:v>176,93%</c:v>
                </c:pt>
                <c:pt idx="14">
                  <c:v>177,28%</c:v>
                </c:pt>
              </c:strCache>
            </c:strRef>
          </c:xVal>
          <c:yVal>
            <c:numRef>
              <c:f>'CSMA TKO'!$I$10:$I$24</c:f>
              <c:numCache>
                <c:ptCount val="15"/>
                <c:pt idx="0">
                  <c:v>1.02</c:v>
                </c:pt>
                <c:pt idx="1">
                  <c:v>1.048</c:v>
                </c:pt>
                <c:pt idx="2">
                  <c:v>1.1</c:v>
                </c:pt>
                <c:pt idx="3">
                  <c:v>1.196</c:v>
                </c:pt>
                <c:pt idx="4">
                  <c:v>1.402</c:v>
                </c:pt>
                <c:pt idx="5">
                  <c:v>1.957</c:v>
                </c:pt>
                <c:pt idx="6">
                  <c:v>4.126</c:v>
                </c:pt>
                <c:pt idx="8">
                  <c:v>914.394</c:v>
                </c:pt>
                <c:pt idx="9">
                  <c:v>1393.9</c:v>
                </c:pt>
                <c:pt idx="10">
                  <c:v>42143</c:v>
                </c:pt>
                <c:pt idx="11">
                  <c:v>42293.246</c:v>
                </c:pt>
                <c:pt idx="12">
                  <c:v>69165</c:v>
                </c:pt>
                <c:pt idx="13">
                  <c:v>70248.46</c:v>
                </c:pt>
                <c:pt idx="14">
                  <c:v>49117</c:v>
                </c:pt>
              </c:numCache>
            </c:numRef>
          </c:yVal>
          <c:smooth val="0"/>
        </c:ser>
        <c:axId val="48598730"/>
        <c:axId val="34735387"/>
      </c:scatterChart>
      <c:valAx>
        <c:axId val="4859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35387"/>
        <c:crosses val="autoZero"/>
        <c:crossBetween val="midCat"/>
        <c:dispUnits/>
      </c:valAx>
      <c:valAx>
        <c:axId val="34735387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87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25"/>
          <c:y val="0.5125"/>
          <c:w val="0.10875"/>
          <c:h val="0.0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145"/>
          <c:y val="0.0705"/>
          <c:w val="0.93325"/>
          <c:h val="0.90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'CSMA TKO'!$K$9</c:f>
              <c:strCache>
                <c:ptCount val="1"/>
                <c:pt idx="0">
                  <c:v>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'CSMA TKO'!$J$10:$J$30</c:f>
              <c:numCache>
                <c:ptCount val="21"/>
                <c:pt idx="0">
                  <c:v>0.00999615</c:v>
                </c:pt>
                <c:pt idx="1">
                  <c:v>0.0502359</c:v>
                </c:pt>
                <c:pt idx="2">
                  <c:v>0.1020638</c:v>
                </c:pt>
                <c:pt idx="3">
                  <c:v>0.15838905</c:v>
                </c:pt>
                <c:pt idx="4">
                  <c:v>0.224862</c:v>
                </c:pt>
                <c:pt idx="5">
                  <c:v>0.3163575</c:v>
                </c:pt>
                <c:pt idx="6">
                  <c:v>0.4683093</c:v>
                </c:pt>
                <c:pt idx="7">
                  <c:v>0</c:v>
                </c:pt>
                <c:pt idx="8">
                  <c:v>1.4247424</c:v>
                </c:pt>
                <c:pt idx="9">
                  <c:v>1.6187278500000002</c:v>
                </c:pt>
                <c:pt idx="10">
                  <c:v>1.778088374539716</c:v>
                </c:pt>
                <c:pt idx="11">
                  <c:v>1.7640915163660655</c:v>
                </c:pt>
                <c:pt idx="12">
                  <c:v>1.7692764612954186</c:v>
                </c:pt>
                <c:pt idx="13">
                  <c:v>1.772787109375</c:v>
                </c:pt>
                <c:pt idx="14">
                  <c:v>1.7726273187183812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'CSMA TKO'!$K$10:$K$30</c:f>
              <c:numCache>
                <c:ptCount val="21"/>
                <c:pt idx="0">
                  <c:v>0.00999215</c:v>
                </c:pt>
                <c:pt idx="1">
                  <c:v>0.04996075</c:v>
                </c:pt>
                <c:pt idx="2">
                  <c:v>0.0999215</c:v>
                </c:pt>
                <c:pt idx="3">
                  <c:v>0.1499277</c:v>
                </c:pt>
                <c:pt idx="4">
                  <c:v>0.199843</c:v>
                </c:pt>
                <c:pt idx="5">
                  <c:v>0.24980375</c:v>
                </c:pt>
                <c:pt idx="6">
                  <c:v>0.2995965</c:v>
                </c:pt>
                <c:pt idx="7">
                  <c:v>0</c:v>
                </c:pt>
                <c:pt idx="8">
                  <c:v>0.3995564</c:v>
                </c:pt>
                <c:pt idx="9">
                  <c:v>0.44980470000000006</c:v>
                </c:pt>
                <c:pt idx="10">
                  <c:v>0.47365491846396635</c:v>
                </c:pt>
                <c:pt idx="11">
                  <c:v>0.4690497661990648</c:v>
                </c:pt>
                <c:pt idx="12">
                  <c:v>0.46682780410742497</c:v>
                </c:pt>
                <c:pt idx="13">
                  <c:v>0.466587890625</c:v>
                </c:pt>
                <c:pt idx="14">
                  <c:v>0.4637672849915683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44183028"/>
        <c:axId val="62102933"/>
      </c:scatterChart>
      <c:valAx>
        <c:axId val="4418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02933"/>
        <c:crosses val="autoZero"/>
        <c:crossBetween val="midCat"/>
        <c:dispUnits/>
      </c:valAx>
      <c:valAx>
        <c:axId val="62102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830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2"/>
          <c:y val="0.5125"/>
          <c:w val="0.029"/>
          <c:h val="0.0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abSelected="1" zoomScalePageLayoutView="0" workbookViewId="0" topLeftCell="B1">
      <selection activeCell="I9" sqref="I9:I29"/>
    </sheetView>
  </sheetViews>
  <sheetFormatPr defaultColWidth="17.140625" defaultRowHeight="12.75" customHeight="1"/>
  <cols>
    <col min="1" max="1" width="1.57421875" style="0" customWidth="1"/>
    <col min="2" max="2" width="12.00390625" style="16" customWidth="1"/>
    <col min="3" max="3" width="12.28125" style="0" customWidth="1"/>
    <col min="4" max="4" width="12.00390625" style="0" customWidth="1"/>
    <col min="5" max="5" width="11.00390625" style="0" customWidth="1"/>
    <col min="6" max="6" width="11.140625" style="0" customWidth="1"/>
    <col min="7" max="7" width="11.57421875" style="0" customWidth="1"/>
    <col min="8" max="8" width="12.57421875" style="0" customWidth="1"/>
    <col min="9" max="9" width="15.421875" style="0" customWidth="1"/>
    <col min="10" max="10" width="17.140625" style="0" customWidth="1"/>
    <col min="11" max="11" width="17.57421875" style="0" customWidth="1"/>
    <col min="12" max="22" width="15.421875" style="0" customWidth="1"/>
  </cols>
  <sheetData>
    <row r="1" spans="1:22" ht="12" customHeight="1">
      <c r="A1" s="1"/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2"/>
      <c r="B2" s="11" t="s">
        <v>7</v>
      </c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customHeight="1">
      <c r="A3" s="1"/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 customHeight="1">
      <c r="A4" s="1"/>
      <c r="B4" s="12" t="s">
        <v>5</v>
      </c>
      <c r="C4" s="1">
        <v>20</v>
      </c>
      <c r="D4" s="9" t="s">
        <v>15</v>
      </c>
      <c r="E4" s="9"/>
      <c r="F4" s="9"/>
      <c r="G4" s="9"/>
      <c r="H4" s="9"/>
      <c r="I4" s="9"/>
      <c r="J4" s="9"/>
      <c r="K4" s="9"/>
      <c r="L4" s="9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>
      <c r="A5" s="1"/>
      <c r="B5" s="10"/>
      <c r="C5" s="1">
        <v>10000000</v>
      </c>
      <c r="D5" s="9" t="s">
        <v>14</v>
      </c>
      <c r="E5" s="9"/>
      <c r="F5" s="9"/>
      <c r="G5" s="9"/>
      <c r="H5" s="9"/>
      <c r="I5" s="9"/>
      <c r="J5" s="9"/>
      <c r="K5" s="9"/>
      <c r="L5" s="9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0"/>
      <c r="C6" s="1">
        <v>10000</v>
      </c>
      <c r="D6" s="9" t="s">
        <v>8</v>
      </c>
      <c r="E6" s="9"/>
      <c r="F6" s="9"/>
      <c r="G6" s="9"/>
      <c r="H6" s="9"/>
      <c r="I6" s="9"/>
      <c r="J6" s="9"/>
      <c r="K6" s="9"/>
      <c r="L6" s="9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0"/>
      <c r="C7" s="1">
        <v>1000000</v>
      </c>
      <c r="D7" s="9" t="s">
        <v>12</v>
      </c>
      <c r="E7" s="9"/>
      <c r="F7" s="9"/>
      <c r="G7" s="9"/>
      <c r="H7" s="9"/>
      <c r="I7" s="9"/>
      <c r="J7" s="9"/>
      <c r="K7" s="9"/>
      <c r="L7" s="9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 customHeight="1">
      <c r="A9" s="1"/>
      <c r="B9" s="13" t="s">
        <v>13</v>
      </c>
      <c r="C9" s="3" t="s">
        <v>10</v>
      </c>
      <c r="D9" s="20" t="s">
        <v>4</v>
      </c>
      <c r="E9" s="5" t="s">
        <v>1</v>
      </c>
      <c r="F9" s="5" t="s">
        <v>6</v>
      </c>
      <c r="G9" s="5" t="s">
        <v>9</v>
      </c>
      <c r="H9" s="20" t="s">
        <v>16</v>
      </c>
      <c r="I9" s="3" t="s">
        <v>3</v>
      </c>
      <c r="J9" s="3" t="s">
        <v>2</v>
      </c>
      <c r="K9" s="3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 customHeight="1">
      <c r="A10" s="1"/>
      <c r="B10" s="14">
        <v>0.01</v>
      </c>
      <c r="C10" s="4">
        <f>B10*$C$5</f>
        <v>100000</v>
      </c>
      <c r="D10" s="21">
        <v>2</v>
      </c>
      <c r="E10" s="6">
        <v>999215</v>
      </c>
      <c r="F10" s="6">
        <v>211</v>
      </c>
      <c r="G10" s="6">
        <v>999215</v>
      </c>
      <c r="H10" s="23">
        <f>($C$7*D10)/$C$4</f>
        <v>100000</v>
      </c>
      <c r="I10" s="17">
        <v>1.029</v>
      </c>
      <c r="J10" s="24">
        <f>(E10+F10)/($C$5*H10/$C$6)</f>
        <v>0.00999426</v>
      </c>
      <c r="K10" s="24">
        <f>E10/($C$5*H10/$C$6)</f>
        <v>0.00999215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1"/>
      <c r="B11" s="15">
        <v>0.05</v>
      </c>
      <c r="C11" s="1">
        <f>B11*$C$5</f>
        <v>500000</v>
      </c>
      <c r="D11" s="22">
        <f>$D$10/(C11/$C$10)</f>
        <v>0.4</v>
      </c>
      <c r="E11" s="7">
        <v>999215</v>
      </c>
      <c r="F11" s="7">
        <v>4151</v>
      </c>
      <c r="G11" s="7">
        <v>999215</v>
      </c>
      <c r="H11" s="23">
        <f aca="true" t="shared" si="0" ref="H11:H30">($C$7*D11)/$C$4</f>
        <v>20000</v>
      </c>
      <c r="I11" s="18">
        <v>1.052</v>
      </c>
      <c r="J11" s="24">
        <f aca="true" t="shared" si="1" ref="J11:J30">(E11+F11)/($C$5*H11/$C$6)</f>
        <v>0.0501683</v>
      </c>
      <c r="K11" s="24">
        <f aca="true" t="shared" si="2" ref="K11:K30">E11/($C$5*H11/$C$6)</f>
        <v>0.04996075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customHeight="1">
      <c r="A12" s="1"/>
      <c r="B12" s="15">
        <v>0.1</v>
      </c>
      <c r="C12" s="1">
        <f>B12*$C$5</f>
        <v>1000000</v>
      </c>
      <c r="D12" s="22">
        <f aca="true" t="shared" si="3" ref="D12:D30">$D$10/(C12/$C$10)</f>
        <v>0.2</v>
      </c>
      <c r="E12" s="7">
        <v>999215</v>
      </c>
      <c r="F12" s="7">
        <v>15651</v>
      </c>
      <c r="G12" s="7">
        <v>999215</v>
      </c>
      <c r="H12" s="23">
        <f t="shared" si="0"/>
        <v>10000</v>
      </c>
      <c r="I12" s="18">
        <v>1.084</v>
      </c>
      <c r="J12" s="24">
        <f t="shared" si="1"/>
        <v>0.1014866</v>
      </c>
      <c r="K12" s="24">
        <f t="shared" si="2"/>
        <v>0.0999215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customHeight="1">
      <c r="A13" s="1"/>
      <c r="B13" s="15">
        <v>0.15</v>
      </c>
      <c r="C13" s="1">
        <f aca="true" t="shared" si="4" ref="C13:C30">B13*$C$5</f>
        <v>1500000</v>
      </c>
      <c r="D13" s="22">
        <f t="shared" si="3"/>
        <v>0.13333333333333333</v>
      </c>
      <c r="E13" s="7">
        <v>999518</v>
      </c>
      <c r="F13" s="7">
        <v>36169</v>
      </c>
      <c r="G13" s="7">
        <v>999518</v>
      </c>
      <c r="H13" s="23">
        <f t="shared" si="0"/>
        <v>6666.666666666667</v>
      </c>
      <c r="I13" s="18">
        <v>1.121</v>
      </c>
      <c r="J13" s="24">
        <f t="shared" si="1"/>
        <v>0.15535305</v>
      </c>
      <c r="K13" s="24">
        <f t="shared" si="2"/>
        <v>0.1499277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 customHeight="1">
      <c r="A14" s="1"/>
      <c r="B14" s="15">
        <v>0.2</v>
      </c>
      <c r="C14" s="1">
        <f t="shared" si="4"/>
        <v>2000000</v>
      </c>
      <c r="D14" s="22">
        <f t="shared" si="3"/>
        <v>0.1</v>
      </c>
      <c r="E14" s="7">
        <v>999215</v>
      </c>
      <c r="F14" s="7">
        <v>66276</v>
      </c>
      <c r="G14" s="7">
        <v>999215</v>
      </c>
      <c r="H14" s="23">
        <f t="shared" si="0"/>
        <v>5000</v>
      </c>
      <c r="I14" s="18">
        <v>1.162</v>
      </c>
      <c r="J14" s="24">
        <f t="shared" si="1"/>
        <v>0.2130982</v>
      </c>
      <c r="K14" s="24">
        <f t="shared" si="2"/>
        <v>0.199843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>
      <c r="A15" s="1"/>
      <c r="B15" s="15">
        <v>0.25</v>
      </c>
      <c r="C15" s="1">
        <f t="shared" si="4"/>
        <v>2500000</v>
      </c>
      <c r="D15" s="22">
        <f t="shared" si="3"/>
        <v>0.08</v>
      </c>
      <c r="E15" s="7">
        <v>999215</v>
      </c>
      <c r="F15" s="7">
        <v>108313</v>
      </c>
      <c r="G15" s="7">
        <v>999215</v>
      </c>
      <c r="H15" s="23">
        <f t="shared" si="0"/>
        <v>4000</v>
      </c>
      <c r="I15" s="18">
        <v>1.212</v>
      </c>
      <c r="J15" s="24">
        <f t="shared" si="1"/>
        <v>0.276882</v>
      </c>
      <c r="K15" s="24">
        <f t="shared" si="2"/>
        <v>0.24980375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 customHeight="1">
      <c r="A16" s="1"/>
      <c r="B16" s="15">
        <v>0.3</v>
      </c>
      <c r="C16" s="1">
        <f t="shared" si="4"/>
        <v>3000000</v>
      </c>
      <c r="D16" s="22">
        <f t="shared" si="3"/>
        <v>0.06666666666666667</v>
      </c>
      <c r="E16" s="7">
        <v>998655</v>
      </c>
      <c r="F16" s="7">
        <v>160826</v>
      </c>
      <c r="G16" s="7">
        <v>998655</v>
      </c>
      <c r="H16" s="23">
        <f t="shared" si="0"/>
        <v>3333.3333333333335</v>
      </c>
      <c r="I16" s="18">
        <v>1.27</v>
      </c>
      <c r="J16" s="24">
        <f t="shared" si="1"/>
        <v>0.3478443</v>
      </c>
      <c r="K16" s="24">
        <f t="shared" si="2"/>
        <v>0.2995965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 customHeight="1">
      <c r="A17" s="1"/>
      <c r="B17" s="15">
        <v>0.35</v>
      </c>
      <c r="C17" s="1">
        <f t="shared" si="4"/>
        <v>3500000</v>
      </c>
      <c r="D17" s="22">
        <f t="shared" si="3"/>
        <v>0.05714285714285714</v>
      </c>
      <c r="E17" s="7">
        <v>855916</v>
      </c>
      <c r="F17" s="7">
        <v>137554</v>
      </c>
      <c r="G17" s="7">
        <v>855916</v>
      </c>
      <c r="H17" s="23">
        <f t="shared" si="0"/>
        <v>2857.142857142857</v>
      </c>
      <c r="I17" s="18">
        <v>1.27</v>
      </c>
      <c r="J17" s="24">
        <f t="shared" si="1"/>
        <v>0.34771450000000004</v>
      </c>
      <c r="K17" s="24">
        <f t="shared" si="2"/>
        <v>0.2995706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customHeight="1">
      <c r="A18" s="1"/>
      <c r="B18" s="15">
        <v>0.4</v>
      </c>
      <c r="C18" s="1">
        <f t="shared" si="4"/>
        <v>4000000</v>
      </c>
      <c r="D18" s="22">
        <f t="shared" si="3"/>
        <v>0.05</v>
      </c>
      <c r="E18" s="7">
        <v>999214</v>
      </c>
      <c r="F18" s="7">
        <v>311850</v>
      </c>
      <c r="G18" s="7">
        <v>999214</v>
      </c>
      <c r="H18" s="23">
        <f t="shared" si="0"/>
        <v>2500</v>
      </c>
      <c r="I18" s="18">
        <v>1.433</v>
      </c>
      <c r="J18" s="24">
        <f t="shared" si="1"/>
        <v>0.5244256</v>
      </c>
      <c r="K18" s="24">
        <f t="shared" si="2"/>
        <v>0.3996856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customHeight="1">
      <c r="A19" s="1"/>
      <c r="B19" s="15">
        <v>0.45</v>
      </c>
      <c r="C19" s="1">
        <f t="shared" si="4"/>
        <v>4500000</v>
      </c>
      <c r="D19" s="22">
        <f t="shared" si="3"/>
        <v>0.044444444444444446</v>
      </c>
      <c r="E19" s="7">
        <v>1000075</v>
      </c>
      <c r="F19" s="7">
        <v>416246</v>
      </c>
      <c r="G19" s="7">
        <v>1000075</v>
      </c>
      <c r="H19" s="23">
        <f t="shared" si="0"/>
        <v>2222.222222222222</v>
      </c>
      <c r="I19" s="18">
        <v>1.556</v>
      </c>
      <c r="J19" s="24">
        <f t="shared" si="1"/>
        <v>0.6373444500000001</v>
      </c>
      <c r="K19" s="24">
        <f t="shared" si="2"/>
        <v>0.45003375000000007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 customHeight="1">
      <c r="A20" s="1"/>
      <c r="B20" s="15">
        <v>0.5</v>
      </c>
      <c r="C20" s="1">
        <f t="shared" si="4"/>
        <v>5000000</v>
      </c>
      <c r="D20" s="22">
        <f t="shared" si="3"/>
        <v>0.04</v>
      </c>
      <c r="E20" s="7">
        <v>999213</v>
      </c>
      <c r="F20" s="7">
        <v>535273</v>
      </c>
      <c r="G20" s="7">
        <v>999213</v>
      </c>
      <c r="H20" s="23">
        <f t="shared" si="0"/>
        <v>2000</v>
      </c>
      <c r="I20" s="18">
        <v>1.638</v>
      </c>
      <c r="J20" s="24">
        <f t="shared" si="1"/>
        <v>0.767243</v>
      </c>
      <c r="K20" s="24">
        <f t="shared" si="2"/>
        <v>0.4996065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customHeight="1">
      <c r="A21" s="1"/>
      <c r="B21" s="15">
        <v>0.55</v>
      </c>
      <c r="C21" s="1">
        <f t="shared" si="4"/>
        <v>5500000</v>
      </c>
      <c r="D21" s="22">
        <f t="shared" si="3"/>
        <v>0.03636363636363636</v>
      </c>
      <c r="E21" s="7">
        <v>998163</v>
      </c>
      <c r="F21" s="7">
        <v>677487</v>
      </c>
      <c r="G21" s="7">
        <v>998163</v>
      </c>
      <c r="H21" s="23">
        <f t="shared" si="0"/>
        <v>1818.181818181818</v>
      </c>
      <c r="I21" s="18">
        <v>2</v>
      </c>
      <c r="J21" s="24">
        <f t="shared" si="1"/>
        <v>0.9216075</v>
      </c>
      <c r="K21" s="24">
        <f t="shared" si="2"/>
        <v>0.54898965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1"/>
      <c r="B22" s="15">
        <v>0.6</v>
      </c>
      <c r="C22" s="1">
        <f t="shared" si="4"/>
        <v>6000000</v>
      </c>
      <c r="D22" s="22">
        <f t="shared" si="3"/>
        <v>0.03333333333333333</v>
      </c>
      <c r="E22" s="7">
        <v>1000385</v>
      </c>
      <c r="F22" s="7">
        <v>855010</v>
      </c>
      <c r="G22" s="7">
        <v>1000385</v>
      </c>
      <c r="H22" s="23">
        <f t="shared" si="0"/>
        <v>1666.6666666666667</v>
      </c>
      <c r="I22" s="18">
        <v>2.519</v>
      </c>
      <c r="J22" s="24">
        <f t="shared" si="1"/>
        <v>1.113237</v>
      </c>
      <c r="K22" s="24">
        <f t="shared" si="2"/>
        <v>0.600231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1"/>
      <c r="B23" s="15">
        <v>0.65</v>
      </c>
      <c r="C23" s="1">
        <f t="shared" si="4"/>
        <v>6500000</v>
      </c>
      <c r="D23" s="22">
        <f t="shared" si="3"/>
        <v>0.03076923076923077</v>
      </c>
      <c r="E23" s="7">
        <v>997965</v>
      </c>
      <c r="F23" s="7">
        <v>1054868</v>
      </c>
      <c r="G23" s="7">
        <v>997965</v>
      </c>
      <c r="H23" s="23">
        <f t="shared" si="0"/>
        <v>1538.4615384615386</v>
      </c>
      <c r="I23" s="18">
        <v>3.981</v>
      </c>
      <c r="J23" s="24">
        <f t="shared" si="1"/>
        <v>1.33434145</v>
      </c>
      <c r="K23" s="24">
        <f t="shared" si="2"/>
        <v>0.64867725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1"/>
      <c r="B24" s="15">
        <v>0.7</v>
      </c>
      <c r="C24" s="1">
        <f t="shared" si="4"/>
        <v>7000000</v>
      </c>
      <c r="D24" s="22">
        <f t="shared" si="3"/>
        <v>0.02857142857142857</v>
      </c>
      <c r="E24" s="7">
        <v>996059</v>
      </c>
      <c r="F24" s="7">
        <v>1087428</v>
      </c>
      <c r="G24" s="7">
        <v>996059</v>
      </c>
      <c r="H24" s="23">
        <f t="shared" si="0"/>
        <v>1428.5714285714284</v>
      </c>
      <c r="I24" s="18">
        <v>2111.435</v>
      </c>
      <c r="J24" s="24">
        <f t="shared" si="1"/>
        <v>1.4584409000000003</v>
      </c>
      <c r="K24" s="24">
        <f t="shared" si="2"/>
        <v>0.6972413000000001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1"/>
      <c r="B25" s="15">
        <v>0.75</v>
      </c>
      <c r="C25" s="1">
        <f t="shared" si="4"/>
        <v>7500000</v>
      </c>
      <c r="D25" s="22">
        <f t="shared" si="3"/>
        <v>0.02666666666666667</v>
      </c>
      <c r="E25" s="7">
        <v>994863</v>
      </c>
      <c r="F25" s="7">
        <v>912586</v>
      </c>
      <c r="G25" s="7">
        <v>994863</v>
      </c>
      <c r="H25" s="23">
        <f t="shared" si="0"/>
        <v>1333.3333333333335</v>
      </c>
      <c r="I25" s="18">
        <v>3763.922</v>
      </c>
      <c r="J25" s="24">
        <f t="shared" si="1"/>
        <v>1.4305867499999998</v>
      </c>
      <c r="K25" s="24">
        <f t="shared" si="2"/>
        <v>0.7461472499999999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>
      <c r="A26" s="1"/>
      <c r="B26" s="15">
        <v>0.8</v>
      </c>
      <c r="C26" s="1">
        <f t="shared" si="4"/>
        <v>8000000</v>
      </c>
      <c r="D26" s="22">
        <f t="shared" si="3"/>
        <v>0.025</v>
      </c>
      <c r="E26" s="7">
        <v>995532</v>
      </c>
      <c r="F26" s="7">
        <v>830977</v>
      </c>
      <c r="G26" s="7">
        <v>995532</v>
      </c>
      <c r="H26" s="23">
        <f t="shared" si="0"/>
        <v>1250</v>
      </c>
      <c r="I26" s="18">
        <v>4827.371</v>
      </c>
      <c r="J26" s="24">
        <f t="shared" si="1"/>
        <v>1.4612072</v>
      </c>
      <c r="K26" s="24">
        <f t="shared" si="2"/>
        <v>0.7964256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1"/>
      <c r="B27" s="15">
        <v>0.85</v>
      </c>
      <c r="C27" s="1">
        <f t="shared" si="4"/>
        <v>8500000</v>
      </c>
      <c r="D27" s="22">
        <f t="shared" si="3"/>
        <v>0.023529411764705882</v>
      </c>
      <c r="E27" s="7">
        <v>994488</v>
      </c>
      <c r="F27" s="7">
        <v>764223</v>
      </c>
      <c r="G27" s="7">
        <v>994488</v>
      </c>
      <c r="H27" s="23">
        <f t="shared" si="0"/>
        <v>1176.4705882352941</v>
      </c>
      <c r="I27" s="18">
        <v>5700.184</v>
      </c>
      <c r="J27" s="24">
        <f t="shared" si="1"/>
        <v>1.4949043499999999</v>
      </c>
      <c r="K27" s="24">
        <f t="shared" si="2"/>
        <v>0.8453147999999999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1"/>
      <c r="B28" s="15">
        <v>0.9</v>
      </c>
      <c r="C28" s="1">
        <f t="shared" si="4"/>
        <v>9000000</v>
      </c>
      <c r="D28" s="22">
        <f t="shared" si="3"/>
        <v>0.022222222222222223</v>
      </c>
      <c r="E28" s="7">
        <v>993433</v>
      </c>
      <c r="F28" s="7">
        <v>708415</v>
      </c>
      <c r="G28" s="7">
        <v>993433</v>
      </c>
      <c r="H28" s="23">
        <f t="shared" si="0"/>
        <v>1111.111111111111</v>
      </c>
      <c r="I28" s="18">
        <v>7212.641</v>
      </c>
      <c r="J28" s="24">
        <f t="shared" si="1"/>
        <v>1.5316632000000001</v>
      </c>
      <c r="K28" s="24">
        <f t="shared" si="2"/>
        <v>0.8940897000000001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1"/>
      <c r="B29" s="15">
        <v>0.95</v>
      </c>
      <c r="C29" s="1">
        <f t="shared" si="4"/>
        <v>9500000</v>
      </c>
      <c r="D29" s="22">
        <f t="shared" si="3"/>
        <v>0.021052631578947368</v>
      </c>
      <c r="E29" s="7">
        <v>982208</v>
      </c>
      <c r="F29" s="7">
        <v>657547</v>
      </c>
      <c r="G29" s="7">
        <v>982208</v>
      </c>
      <c r="H29" s="23">
        <f t="shared" si="0"/>
        <v>1052.6315789473683</v>
      </c>
      <c r="I29" s="18">
        <v>11040.925</v>
      </c>
      <c r="J29" s="24">
        <f t="shared" si="1"/>
        <v>1.5577672500000002</v>
      </c>
      <c r="K29" s="24">
        <f t="shared" si="2"/>
        <v>0.9330976000000001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1"/>
      <c r="B30" s="15">
        <v>1</v>
      </c>
      <c r="C30" s="1">
        <f t="shared" si="4"/>
        <v>10000000</v>
      </c>
      <c r="D30" s="22">
        <f t="shared" si="3"/>
        <v>0.02</v>
      </c>
      <c r="E30" s="7"/>
      <c r="F30" s="7"/>
      <c r="G30" s="7"/>
      <c r="H30" s="23">
        <f t="shared" si="0"/>
        <v>1000</v>
      </c>
      <c r="I30" s="18"/>
      <c r="J30" s="24">
        <f t="shared" si="1"/>
        <v>0</v>
      </c>
      <c r="K30" s="24">
        <f t="shared" si="2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1"/>
      <c r="B31" s="15"/>
      <c r="C31" s="1"/>
      <c r="D31" s="1"/>
      <c r="E31" s="7"/>
      <c r="F31" s="7"/>
      <c r="G31" s="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1"/>
      <c r="B32" s="15"/>
      <c r="C32" s="1"/>
      <c r="D32" s="1"/>
      <c r="E32" s="7"/>
      <c r="F32" s="7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1"/>
      <c r="B33" s="15"/>
      <c r="C33" s="1"/>
      <c r="D33" s="1"/>
      <c r="E33" s="7"/>
      <c r="F33" s="7"/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>
      <c r="A34" s="1"/>
      <c r="B34" s="15"/>
      <c r="C34" s="1"/>
      <c r="D34" s="1"/>
      <c r="E34" s="7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>
      <c r="A35" s="1"/>
      <c r="B35" s="15"/>
      <c r="C35" s="1"/>
      <c r="D35" s="1"/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>
      <c r="A36" s="1"/>
      <c r="B36" s="15"/>
      <c r="C36" s="1"/>
      <c r="D36" s="1"/>
      <c r="E36" s="7"/>
      <c r="F36" s="7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>
      <c r="A37" s="1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>
      <c r="A38" s="1"/>
      <c r="B38" s="1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>
      <c r="A39" s="1"/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>
      <c r="A40" s="1"/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1"/>
      <c r="B41" s="1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>
      <c r="A42" s="1"/>
      <c r="B42" s="1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>
      <c r="A43" s="1"/>
      <c r="B43" s="1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>
      <c r="A44" s="1"/>
      <c r="B44" s="1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>
      <c r="A45" s="1"/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>
      <c r="A46" s="1"/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>
      <c r="A47" s="1"/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>
      <c r="A48" s="1"/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>
      <c r="A49" s="1"/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>
      <c r="A50" s="1"/>
      <c r="B50" s="1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customHeight="1">
      <c r="A51" s="1"/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customHeight="1">
      <c r="A52" s="1"/>
      <c r="B52" s="1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>
      <c r="A53" s="1"/>
      <c r="B53" s="1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>
      <c r="A57" s="1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>
      <c r="A58" s="1"/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>
      <c r="A59" s="1"/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>
      <c r="A60" s="1"/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>
      <c r="A61" s="1"/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>
      <c r="A62" s="1"/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>
      <c r="A63" s="1"/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>
      <c r="A64" s="1"/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1"/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1"/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>
      <c r="A67" s="1"/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>
      <c r="A68" s="1"/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>
      <c r="A69" s="1"/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>
      <c r="A70" s="1"/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>
      <c r="A71" s="1"/>
      <c r="B71" s="1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>
      <c r="A72" s="1"/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>
      <c r="A73" s="1"/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>
      <c r="A74" s="1"/>
      <c r="B74" s="1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>
      <c r="A75" s="1"/>
      <c r="B75" s="1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>
      <c r="A76" s="1"/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customHeight="1">
      <c r="A77" s="1"/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customHeight="1">
      <c r="A78" s="1"/>
      <c r="B78" s="1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customHeight="1">
      <c r="A79" s="1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customHeight="1">
      <c r="A80" s="1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customHeight="1">
      <c r="A81" s="1"/>
      <c r="B81" s="1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customHeight="1">
      <c r="A82" s="1"/>
      <c r="B82" s="1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customHeight="1">
      <c r="A83" s="1"/>
      <c r="B83" s="1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customHeight="1">
      <c r="A84" s="1"/>
      <c r="B84" s="1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customHeight="1">
      <c r="A85" s="1"/>
      <c r="B85" s="1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customHeight="1">
      <c r="A86" s="1"/>
      <c r="B86" s="1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customHeight="1">
      <c r="A87" s="1"/>
      <c r="B87" s="1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customHeight="1">
      <c r="A88" s="1"/>
      <c r="B88" s="1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customHeight="1">
      <c r="A89" s="1"/>
      <c r="B89" s="1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customHeight="1">
      <c r="A90" s="1"/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customHeight="1">
      <c r="A91" s="1"/>
      <c r="B91" s="1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customHeight="1">
      <c r="A92" s="1"/>
      <c r="B92" s="1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customHeight="1">
      <c r="A93" s="1"/>
      <c r="B93" s="1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customHeight="1">
      <c r="A94" s="1"/>
      <c r="B94" s="1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customHeight="1">
      <c r="A95" s="1"/>
      <c r="B95" s="1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customHeight="1">
      <c r="A96" s="1"/>
      <c r="B96" s="1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customHeight="1">
      <c r="A97" s="1"/>
      <c r="B97" s="1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customHeight="1">
      <c r="A98" s="1"/>
      <c r="B98" s="1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customHeight="1">
      <c r="A99" s="1"/>
      <c r="B99" s="1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customHeight="1">
      <c r="A100" s="1"/>
      <c r="B100" s="1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customHeight="1">
      <c r="A101" s="1"/>
      <c r="B101" s="1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</sheetData>
  <sheetProtection/>
  <mergeCells count="5">
    <mergeCell ref="C2:L2"/>
    <mergeCell ref="D4:L4"/>
    <mergeCell ref="D5:L5"/>
    <mergeCell ref="D6:L6"/>
    <mergeCell ref="D7:L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1"/>
  <sheetViews>
    <sheetView zoomScalePageLayoutView="0" workbookViewId="0" topLeftCell="B4">
      <selection activeCell="H28" sqref="H28"/>
    </sheetView>
  </sheetViews>
  <sheetFormatPr defaultColWidth="17.140625" defaultRowHeight="12.75" customHeight="1"/>
  <cols>
    <col min="1" max="1" width="1.57421875" style="0" customWidth="1"/>
    <col min="2" max="2" width="12.00390625" style="16" customWidth="1"/>
    <col min="3" max="3" width="12.28125" style="0" customWidth="1"/>
    <col min="4" max="4" width="12.00390625" style="0" customWidth="1"/>
    <col min="5" max="5" width="11.00390625" style="0" customWidth="1"/>
    <col min="6" max="6" width="11.140625" style="0" customWidth="1"/>
    <col min="7" max="7" width="11.57421875" style="0" customWidth="1"/>
    <col min="8" max="8" width="12.57421875" style="0" customWidth="1"/>
    <col min="9" max="9" width="15.421875" style="0" customWidth="1"/>
    <col min="10" max="10" width="17.140625" style="0" customWidth="1"/>
    <col min="11" max="11" width="17.57421875" style="0" customWidth="1"/>
    <col min="12" max="22" width="15.421875" style="0" customWidth="1"/>
  </cols>
  <sheetData>
    <row r="1" spans="1:22" ht="12" customHeight="1">
      <c r="A1" s="1"/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2"/>
      <c r="B2" s="11" t="s">
        <v>7</v>
      </c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customHeight="1">
      <c r="A3" s="1"/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 customHeight="1">
      <c r="A4" s="1"/>
      <c r="B4" s="12" t="s">
        <v>5</v>
      </c>
      <c r="C4" s="1">
        <v>20</v>
      </c>
      <c r="D4" s="9" t="s">
        <v>15</v>
      </c>
      <c r="E4" s="9"/>
      <c r="F4" s="9"/>
      <c r="G4" s="9"/>
      <c r="H4" s="9"/>
      <c r="I4" s="9"/>
      <c r="J4" s="9"/>
      <c r="K4" s="9"/>
      <c r="L4" s="9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>
      <c r="A5" s="1"/>
      <c r="B5" s="10"/>
      <c r="C5" s="1">
        <v>10000000</v>
      </c>
      <c r="D5" s="9" t="s">
        <v>14</v>
      </c>
      <c r="E5" s="9"/>
      <c r="F5" s="9"/>
      <c r="G5" s="9"/>
      <c r="H5" s="9"/>
      <c r="I5" s="9"/>
      <c r="J5" s="9"/>
      <c r="K5" s="9"/>
      <c r="L5" s="9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1"/>
      <c r="B6" s="10"/>
      <c r="C6" s="1">
        <v>10000</v>
      </c>
      <c r="D6" s="9" t="s">
        <v>8</v>
      </c>
      <c r="E6" s="9"/>
      <c r="F6" s="9"/>
      <c r="G6" s="9"/>
      <c r="H6" s="9"/>
      <c r="I6" s="9"/>
      <c r="J6" s="9"/>
      <c r="K6" s="9"/>
      <c r="L6" s="9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1"/>
      <c r="B7" s="10"/>
      <c r="C7" s="1">
        <v>1000000</v>
      </c>
      <c r="D7" s="9" t="s">
        <v>12</v>
      </c>
      <c r="E7" s="9"/>
      <c r="F7" s="9"/>
      <c r="G7" s="9"/>
      <c r="H7" s="9"/>
      <c r="I7" s="9"/>
      <c r="J7" s="9"/>
      <c r="K7" s="9"/>
      <c r="L7" s="9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1"/>
      <c r="B8" s="1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 customHeight="1">
      <c r="A9" s="1"/>
      <c r="B9" s="13" t="s">
        <v>13</v>
      </c>
      <c r="C9" s="3" t="s">
        <v>10</v>
      </c>
      <c r="D9" s="20" t="s">
        <v>4</v>
      </c>
      <c r="E9" s="5" t="s">
        <v>1</v>
      </c>
      <c r="F9" s="5" t="s">
        <v>6</v>
      </c>
      <c r="G9" s="5" t="s">
        <v>9</v>
      </c>
      <c r="H9" s="20" t="s">
        <v>16</v>
      </c>
      <c r="I9" s="3" t="s">
        <v>3</v>
      </c>
      <c r="J9" s="3" t="s">
        <v>2</v>
      </c>
      <c r="K9" s="3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 customHeight="1">
      <c r="A10" s="1"/>
      <c r="B10" s="14">
        <v>0.01</v>
      </c>
      <c r="C10" s="4">
        <f>B10*$C$5</f>
        <v>100000</v>
      </c>
      <c r="D10" s="21">
        <v>2</v>
      </c>
      <c r="E10" s="6">
        <v>999215</v>
      </c>
      <c r="F10" s="6">
        <v>400</v>
      </c>
      <c r="G10" s="6">
        <v>999215</v>
      </c>
      <c r="H10" s="23">
        <f>($C$7*D10)/$C$4</f>
        <v>100000</v>
      </c>
      <c r="I10" s="17">
        <v>1.02</v>
      </c>
      <c r="J10" s="24">
        <f>(E10+F10)/($C$5*H10/$C$6)</f>
        <v>0.00999615</v>
      </c>
      <c r="K10" s="24">
        <f>E10/($C$5*H10/$C$6)</f>
        <v>0.00999215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1"/>
      <c r="B11" s="15">
        <v>0.05</v>
      </c>
      <c r="C11" s="1">
        <f>B11*$C$5</f>
        <v>500000</v>
      </c>
      <c r="D11" s="22">
        <f>$D$10/(C11/$C$10)</f>
        <v>0.4</v>
      </c>
      <c r="E11" s="7">
        <v>999215</v>
      </c>
      <c r="F11" s="7">
        <v>5503</v>
      </c>
      <c r="G11" s="7">
        <v>999215</v>
      </c>
      <c r="H11" s="23">
        <f>($C$7*D11)/$C$4</f>
        <v>20000</v>
      </c>
      <c r="I11" s="18">
        <v>1.048</v>
      </c>
      <c r="J11" s="24">
        <f aca="true" t="shared" si="0" ref="J11:J30">(E11+F11)/($C$5*H11/$C$6)</f>
        <v>0.0502359</v>
      </c>
      <c r="K11" s="24">
        <f aca="true" t="shared" si="1" ref="K11:K30">E11/($C$5*H11/$C$6)</f>
        <v>0.04996075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customHeight="1">
      <c r="A12" s="1"/>
      <c r="B12" s="15">
        <v>0.1</v>
      </c>
      <c r="C12" s="1">
        <f>B12*$C$5</f>
        <v>1000000</v>
      </c>
      <c r="D12" s="22">
        <f aca="true" t="shared" si="2" ref="D12:D30">$D$10/(C12/$C$10)</f>
        <v>0.2</v>
      </c>
      <c r="E12" s="7">
        <v>999215</v>
      </c>
      <c r="F12" s="7">
        <v>21423</v>
      </c>
      <c r="G12" s="7">
        <v>999215</v>
      </c>
      <c r="H12" s="23">
        <f>($C$7*D12)/$C$4</f>
        <v>10000</v>
      </c>
      <c r="I12" s="18">
        <v>1.1</v>
      </c>
      <c r="J12" s="24">
        <f t="shared" si="0"/>
        <v>0.1020638</v>
      </c>
      <c r="K12" s="24">
        <f t="shared" si="1"/>
        <v>0.0999215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customHeight="1">
      <c r="A13" s="1"/>
      <c r="B13" s="15">
        <v>0.15</v>
      </c>
      <c r="C13" s="1">
        <f aca="true" t="shared" si="3" ref="C13:C30">B13*$C$5</f>
        <v>1500000</v>
      </c>
      <c r="D13" s="22">
        <f t="shared" si="2"/>
        <v>0.13333333333333333</v>
      </c>
      <c r="E13" s="7">
        <v>999518</v>
      </c>
      <c r="F13" s="7">
        <v>56409</v>
      </c>
      <c r="G13" s="7">
        <v>999518</v>
      </c>
      <c r="H13" s="23">
        <f>($C$7*D13)/$C$4</f>
        <v>6666.666666666667</v>
      </c>
      <c r="I13" s="18">
        <v>1.196</v>
      </c>
      <c r="J13" s="24">
        <f t="shared" si="0"/>
        <v>0.15838905</v>
      </c>
      <c r="K13" s="24">
        <f t="shared" si="1"/>
        <v>0.1499277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 customHeight="1">
      <c r="A14" s="1"/>
      <c r="B14" s="15">
        <v>0.2</v>
      </c>
      <c r="C14" s="1">
        <f t="shared" si="3"/>
        <v>2000000</v>
      </c>
      <c r="D14" s="22">
        <f t="shared" si="2"/>
        <v>0.1</v>
      </c>
      <c r="E14" s="7">
        <v>999215</v>
      </c>
      <c r="F14" s="7">
        <v>125095</v>
      </c>
      <c r="G14" s="7">
        <v>999215</v>
      </c>
      <c r="H14" s="23">
        <f>($C$7*D14)/$C$4</f>
        <v>5000</v>
      </c>
      <c r="I14" s="18">
        <v>1.402</v>
      </c>
      <c r="J14" s="24">
        <f t="shared" si="0"/>
        <v>0.224862</v>
      </c>
      <c r="K14" s="24">
        <f t="shared" si="1"/>
        <v>0.199843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>
      <c r="A15" s="1"/>
      <c r="B15" s="15">
        <v>0.25</v>
      </c>
      <c r="C15" s="1">
        <f t="shared" si="3"/>
        <v>2500000</v>
      </c>
      <c r="D15" s="22">
        <f t="shared" si="2"/>
        <v>0.08</v>
      </c>
      <c r="E15" s="7">
        <v>999215</v>
      </c>
      <c r="F15" s="7">
        <v>266215</v>
      </c>
      <c r="G15" s="7">
        <v>999215</v>
      </c>
      <c r="H15" s="23">
        <f>($C$7*D15)/$C$4</f>
        <v>4000</v>
      </c>
      <c r="I15" s="18">
        <v>1.957</v>
      </c>
      <c r="J15" s="24">
        <f t="shared" si="0"/>
        <v>0.3163575</v>
      </c>
      <c r="K15" s="24">
        <f t="shared" si="1"/>
        <v>0.24980375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 customHeight="1">
      <c r="A16" s="1"/>
      <c r="B16" s="15">
        <v>0.3</v>
      </c>
      <c r="C16" s="1">
        <f t="shared" si="3"/>
        <v>3000000</v>
      </c>
      <c r="D16" s="22">
        <f t="shared" si="2"/>
        <v>0.06666666666666667</v>
      </c>
      <c r="E16" s="7">
        <v>998655</v>
      </c>
      <c r="F16" s="7">
        <v>562376</v>
      </c>
      <c r="G16" s="7">
        <v>998655</v>
      </c>
      <c r="H16" s="23">
        <f>($C$7*D16)/$C$4</f>
        <v>3333.3333333333335</v>
      </c>
      <c r="I16" s="18">
        <v>4.126</v>
      </c>
      <c r="J16" s="24">
        <f t="shared" si="0"/>
        <v>0.4683093</v>
      </c>
      <c r="K16" s="24">
        <f t="shared" si="1"/>
        <v>0.2995965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 customHeight="1">
      <c r="A17" s="1"/>
      <c r="B17" s="15">
        <v>0.35</v>
      </c>
      <c r="C17" s="1">
        <f t="shared" si="3"/>
        <v>3500000</v>
      </c>
      <c r="D17" s="22">
        <f t="shared" si="2"/>
        <v>0.05714285714285714</v>
      </c>
      <c r="E17" s="7"/>
      <c r="F17" s="7"/>
      <c r="G17" s="7"/>
      <c r="H17" s="23">
        <f>($C$7*D17)/$C$4</f>
        <v>2857.142857142857</v>
      </c>
      <c r="I17" s="18"/>
      <c r="J17" s="24">
        <f t="shared" si="0"/>
        <v>0</v>
      </c>
      <c r="K17" s="24">
        <f t="shared" si="1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customHeight="1">
      <c r="A18" s="1"/>
      <c r="B18" s="15">
        <v>0.4</v>
      </c>
      <c r="C18" s="1">
        <f t="shared" si="3"/>
        <v>4000000</v>
      </c>
      <c r="D18" s="22">
        <f t="shared" si="2"/>
        <v>0.05</v>
      </c>
      <c r="E18" s="7">
        <v>998891</v>
      </c>
      <c r="F18" s="7">
        <v>2562965</v>
      </c>
      <c r="G18" s="7">
        <v>998891</v>
      </c>
      <c r="H18" s="23">
        <f>($C$7*D18)/$C$4</f>
        <v>2500</v>
      </c>
      <c r="I18" s="18">
        <v>914.394</v>
      </c>
      <c r="J18" s="24">
        <f t="shared" si="0"/>
        <v>1.4247424</v>
      </c>
      <c r="K18" s="24">
        <f t="shared" si="1"/>
        <v>0.3995564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customHeight="1">
      <c r="A19" s="1"/>
      <c r="B19" s="15">
        <v>0.45</v>
      </c>
      <c r="C19" s="1">
        <f t="shared" si="3"/>
        <v>4500000</v>
      </c>
      <c r="D19" s="22">
        <f t="shared" si="2"/>
        <v>0.044444444444444446</v>
      </c>
      <c r="E19" s="7">
        <v>999566</v>
      </c>
      <c r="F19" s="7">
        <v>2597607</v>
      </c>
      <c r="G19" s="7">
        <v>999566</v>
      </c>
      <c r="H19" s="23">
        <f>($C$7*D19)/$C$4</f>
        <v>2222.222222222222</v>
      </c>
      <c r="I19" s="18">
        <v>1393.9</v>
      </c>
      <c r="J19" s="24">
        <f t="shared" si="0"/>
        <v>1.6187278500000002</v>
      </c>
      <c r="K19" s="24">
        <f t="shared" si="1"/>
        <v>0.44980470000000006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 customHeight="1">
      <c r="A20" s="1"/>
      <c r="B20" s="15">
        <v>0.5</v>
      </c>
      <c r="C20" s="1">
        <f t="shared" si="3"/>
        <v>5000000</v>
      </c>
      <c r="D20" s="22">
        <f t="shared" si="2"/>
        <v>0.04</v>
      </c>
      <c r="E20" s="7">
        <v>450209</v>
      </c>
      <c r="F20" s="7">
        <v>1239864</v>
      </c>
      <c r="G20" s="7">
        <v>450205</v>
      </c>
      <c r="H20" s="19">
        <v>950.5</v>
      </c>
      <c r="I20" s="18">
        <v>42143</v>
      </c>
      <c r="J20" s="24">
        <f t="shared" si="0"/>
        <v>1.778088374539716</v>
      </c>
      <c r="K20" s="24">
        <f t="shared" si="1"/>
        <v>0.47365491846396635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customHeight="1">
      <c r="A21" s="1"/>
      <c r="B21" s="15">
        <v>0.55</v>
      </c>
      <c r="C21" s="1">
        <f t="shared" si="3"/>
        <v>5500000</v>
      </c>
      <c r="D21" s="22">
        <f t="shared" si="2"/>
        <v>0.03636363636363636</v>
      </c>
      <c r="E21" s="7">
        <v>280867</v>
      </c>
      <c r="F21" s="7">
        <v>775471</v>
      </c>
      <c r="G21" s="7">
        <v>280867</v>
      </c>
      <c r="H21" s="19">
        <v>598.8</v>
      </c>
      <c r="I21" s="18">
        <v>42293.246</v>
      </c>
      <c r="J21" s="24">
        <f t="shared" si="0"/>
        <v>1.7640915163660655</v>
      </c>
      <c r="K21" s="24">
        <f t="shared" si="1"/>
        <v>0.4690497661990648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1"/>
      <c r="B22" s="15">
        <v>0.6</v>
      </c>
      <c r="C22" s="1">
        <f t="shared" si="3"/>
        <v>6000000</v>
      </c>
      <c r="D22" s="22">
        <f t="shared" si="2"/>
        <v>0.03333333333333333</v>
      </c>
      <c r="E22" s="7">
        <v>295502</v>
      </c>
      <c r="F22" s="7">
        <v>824450</v>
      </c>
      <c r="G22" s="7">
        <v>195502</v>
      </c>
      <c r="H22" s="19">
        <v>633</v>
      </c>
      <c r="I22" s="18">
        <v>69165</v>
      </c>
      <c r="J22" s="24">
        <f t="shared" si="0"/>
        <v>1.7692764612954186</v>
      </c>
      <c r="K22" s="24">
        <f t="shared" si="1"/>
        <v>0.46682780410742497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1"/>
      <c r="B23" s="15">
        <v>0.65</v>
      </c>
      <c r="C23" s="1">
        <f t="shared" si="3"/>
        <v>6500000</v>
      </c>
      <c r="D23" s="22">
        <f t="shared" si="2"/>
        <v>0.03076923076923077</v>
      </c>
      <c r="E23" s="7">
        <v>238893</v>
      </c>
      <c r="F23" s="7">
        <v>668774</v>
      </c>
      <c r="G23" s="7">
        <v>238893</v>
      </c>
      <c r="H23" s="19">
        <v>512</v>
      </c>
      <c r="I23" s="18">
        <v>70248.46</v>
      </c>
      <c r="J23" s="24">
        <f t="shared" si="0"/>
        <v>1.772787109375</v>
      </c>
      <c r="K23" s="24">
        <f t="shared" si="1"/>
        <v>0.466587890625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1"/>
      <c r="B24" s="15">
        <v>0.7</v>
      </c>
      <c r="C24" s="1">
        <f t="shared" si="3"/>
        <v>7000000</v>
      </c>
      <c r="D24" s="22">
        <f t="shared" si="2"/>
        <v>0.02857142857142857</v>
      </c>
      <c r="E24" s="7">
        <v>137507</v>
      </c>
      <c r="F24" s="7">
        <v>388077</v>
      </c>
      <c r="G24" s="7">
        <v>137507</v>
      </c>
      <c r="H24" s="19">
        <v>296.5</v>
      </c>
      <c r="I24" s="18">
        <v>49117</v>
      </c>
      <c r="J24" s="24">
        <f t="shared" si="0"/>
        <v>1.7726273187183812</v>
      </c>
      <c r="K24" s="24">
        <f t="shared" si="1"/>
        <v>0.4637672849915683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1"/>
      <c r="B25" s="15">
        <v>0.75</v>
      </c>
      <c r="C25" s="1">
        <f t="shared" si="3"/>
        <v>7500000</v>
      </c>
      <c r="D25" s="22">
        <f t="shared" si="2"/>
        <v>0.02666666666666667</v>
      </c>
      <c r="E25" s="7"/>
      <c r="F25" s="7"/>
      <c r="G25" s="7"/>
      <c r="H25" s="19"/>
      <c r="I25" s="18"/>
      <c r="J25" s="24" t="e">
        <f t="shared" si="0"/>
        <v>#DIV/0!</v>
      </c>
      <c r="K25" s="24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>
      <c r="A26" s="1"/>
      <c r="B26" s="15">
        <v>0.8</v>
      </c>
      <c r="C26" s="1">
        <f t="shared" si="3"/>
        <v>8000000</v>
      </c>
      <c r="D26" s="22">
        <f t="shared" si="2"/>
        <v>0.025</v>
      </c>
      <c r="E26" s="7"/>
      <c r="F26" s="7"/>
      <c r="G26" s="7"/>
      <c r="H26" s="19"/>
      <c r="I26" s="18"/>
      <c r="J26" s="24" t="e">
        <f t="shared" si="0"/>
        <v>#DIV/0!</v>
      </c>
      <c r="K26" s="24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1"/>
      <c r="B27" s="15">
        <v>0.85</v>
      </c>
      <c r="C27" s="1">
        <f t="shared" si="3"/>
        <v>8500000</v>
      </c>
      <c r="D27" s="22">
        <f t="shared" si="2"/>
        <v>0.023529411764705882</v>
      </c>
      <c r="E27" s="7"/>
      <c r="F27" s="7"/>
      <c r="G27" s="7"/>
      <c r="H27" s="19"/>
      <c r="I27" s="18"/>
      <c r="J27" s="24" t="e">
        <f t="shared" si="0"/>
        <v>#DIV/0!</v>
      </c>
      <c r="K27" s="24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1"/>
      <c r="B28" s="15">
        <v>0.9</v>
      </c>
      <c r="C28" s="1">
        <f t="shared" si="3"/>
        <v>9000000</v>
      </c>
      <c r="D28" s="22">
        <f t="shared" si="2"/>
        <v>0.022222222222222223</v>
      </c>
      <c r="E28" s="7"/>
      <c r="F28" s="7"/>
      <c r="G28" s="7"/>
      <c r="H28" s="19"/>
      <c r="I28" s="18"/>
      <c r="J28" s="24" t="e">
        <f t="shared" si="0"/>
        <v>#DIV/0!</v>
      </c>
      <c r="K28" s="24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1"/>
      <c r="B29" s="15">
        <v>0.95</v>
      </c>
      <c r="C29" s="1">
        <f t="shared" si="3"/>
        <v>9500000</v>
      </c>
      <c r="D29" s="22">
        <f t="shared" si="2"/>
        <v>0.021052631578947368</v>
      </c>
      <c r="E29" s="7"/>
      <c r="F29" s="7"/>
      <c r="G29" s="7"/>
      <c r="H29" s="19"/>
      <c r="I29" s="18"/>
      <c r="J29" s="24" t="e">
        <f t="shared" si="0"/>
        <v>#DIV/0!</v>
      </c>
      <c r="K29" s="24" t="e">
        <f t="shared" si="1"/>
        <v>#DIV/0!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1"/>
      <c r="B30" s="15">
        <v>1</v>
      </c>
      <c r="C30" s="1">
        <f t="shared" si="3"/>
        <v>10000000</v>
      </c>
      <c r="D30" s="22">
        <f t="shared" si="2"/>
        <v>0.02</v>
      </c>
      <c r="E30" s="7"/>
      <c r="F30" s="7"/>
      <c r="G30" s="7"/>
      <c r="H30" s="19"/>
      <c r="I30" s="18"/>
      <c r="J30" s="24" t="e">
        <f t="shared" si="0"/>
        <v>#DIV/0!</v>
      </c>
      <c r="K30" s="24" t="e">
        <f t="shared" si="1"/>
        <v>#DIV/0!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1"/>
      <c r="B31" s="15"/>
      <c r="C31" s="1"/>
      <c r="D31" s="1"/>
      <c r="E31" s="7"/>
      <c r="F31" s="7"/>
      <c r="G31" s="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1"/>
      <c r="B32" s="15"/>
      <c r="C32" s="1"/>
      <c r="D32" s="1"/>
      <c r="E32" s="7"/>
      <c r="F32" s="7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1"/>
      <c r="B33" s="15"/>
      <c r="C33" s="1"/>
      <c r="D33" s="1"/>
      <c r="E33" s="7"/>
      <c r="F33" s="7"/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>
      <c r="A34" s="1"/>
      <c r="B34" s="15"/>
      <c r="C34" s="1"/>
      <c r="D34" s="1"/>
      <c r="E34" s="7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>
      <c r="A35" s="1"/>
      <c r="B35" s="15"/>
      <c r="C35" s="1"/>
      <c r="D35" s="1"/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>
      <c r="A36" s="1"/>
      <c r="B36" s="15"/>
      <c r="C36" s="1"/>
      <c r="D36" s="1"/>
      <c r="E36" s="7"/>
      <c r="F36" s="7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>
      <c r="A37" s="1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>
      <c r="A38" s="1"/>
      <c r="B38" s="1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>
      <c r="A39" s="1"/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>
      <c r="A40" s="1"/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1"/>
      <c r="B41" s="1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>
      <c r="A42" s="1"/>
      <c r="B42" s="1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>
      <c r="A43" s="1"/>
      <c r="B43" s="1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>
      <c r="A44" s="1"/>
      <c r="B44" s="1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>
      <c r="A45" s="1"/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>
      <c r="A46" s="1"/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>
      <c r="A47" s="1"/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>
      <c r="A48" s="1"/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>
      <c r="A49" s="1"/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>
      <c r="A50" s="1"/>
      <c r="B50" s="1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customHeight="1">
      <c r="A51" s="1"/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customHeight="1">
      <c r="A52" s="1"/>
      <c r="B52" s="1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>
      <c r="A53" s="1"/>
      <c r="B53" s="1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>
      <c r="A57" s="1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>
      <c r="A58" s="1"/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>
      <c r="A59" s="1"/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>
      <c r="A60" s="1"/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>
      <c r="A61" s="1"/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>
      <c r="A62" s="1"/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>
      <c r="A63" s="1"/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>
      <c r="A64" s="1"/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1"/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1"/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>
      <c r="A67" s="1"/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>
      <c r="A68" s="1"/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>
      <c r="A69" s="1"/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>
      <c r="A70" s="1"/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>
      <c r="A71" s="1"/>
      <c r="B71" s="1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>
      <c r="A72" s="1"/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>
      <c r="A73" s="1"/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>
      <c r="A74" s="1"/>
      <c r="B74" s="1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>
      <c r="A75" s="1"/>
      <c r="B75" s="1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>
      <c r="A76" s="1"/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customHeight="1">
      <c r="A77" s="1"/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customHeight="1">
      <c r="A78" s="1"/>
      <c r="B78" s="1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customHeight="1">
      <c r="A79" s="1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customHeight="1">
      <c r="A80" s="1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customHeight="1">
      <c r="A81" s="1"/>
      <c r="B81" s="1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customHeight="1">
      <c r="A82" s="1"/>
      <c r="B82" s="1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customHeight="1">
      <c r="A83" s="1"/>
      <c r="B83" s="1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customHeight="1">
      <c r="A84" s="1"/>
      <c r="B84" s="1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customHeight="1">
      <c r="A85" s="1"/>
      <c r="B85" s="1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customHeight="1">
      <c r="A86" s="1"/>
      <c r="B86" s="1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customHeight="1">
      <c r="A87" s="1"/>
      <c r="B87" s="1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customHeight="1">
      <c r="A88" s="1"/>
      <c r="B88" s="1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customHeight="1">
      <c r="A89" s="1"/>
      <c r="B89" s="1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customHeight="1">
      <c r="A90" s="1"/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customHeight="1">
      <c r="A91" s="1"/>
      <c r="B91" s="1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customHeight="1">
      <c r="A92" s="1"/>
      <c r="B92" s="1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customHeight="1">
      <c r="A93" s="1"/>
      <c r="B93" s="1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customHeight="1">
      <c r="A94" s="1"/>
      <c r="B94" s="1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customHeight="1">
      <c r="A95" s="1"/>
      <c r="B95" s="1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customHeight="1">
      <c r="A96" s="1"/>
      <c r="B96" s="1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customHeight="1">
      <c r="A97" s="1"/>
      <c r="B97" s="1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customHeight="1">
      <c r="A98" s="1"/>
      <c r="B98" s="1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customHeight="1">
      <c r="A99" s="1"/>
      <c r="B99" s="1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customHeight="1">
      <c r="A100" s="1"/>
      <c r="B100" s="1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customHeight="1">
      <c r="A101" s="1"/>
      <c r="B101" s="1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</sheetData>
  <sheetProtection/>
  <mergeCells count="5">
    <mergeCell ref="C2:L2"/>
    <mergeCell ref="D4:L4"/>
    <mergeCell ref="D5:L5"/>
    <mergeCell ref="D6:L6"/>
    <mergeCell ref="D7:L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Vajel_2</cp:lastModifiedBy>
  <dcterms:modified xsi:type="dcterms:W3CDTF">2010-11-19T13:39:52Z</dcterms:modified>
  <cp:category/>
  <cp:version/>
  <cp:contentType/>
  <cp:contentStatus/>
</cp:coreProperties>
</file>