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5480" windowHeight="10125" activeTab="0"/>
  </bookViews>
  <sheets>
    <sheet name="H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<sst xmlns="http://schemas.openxmlformats.org/spreadsheetml/2006/main" count="24" uniqueCount="24">
  <si>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pH</t>
  </si>
  <si>
    <t>H+</t>
  </si>
  <si>
    <t>OH-</t>
  </si>
  <si>
    <t>alfa</t>
  </si>
  <si>
    <t>Vb (mL)</t>
  </si>
  <si>
    <r>
      <t>C</t>
    </r>
    <r>
      <rPr>
        <b/>
        <sz val="10"/>
        <rFont val="Times New Roman"/>
        <family val="1"/>
      </rPr>
      <t xml:space="preserve">a = </t>
    </r>
  </si>
  <si>
    <r>
      <t>V</t>
    </r>
    <r>
      <rPr>
        <b/>
        <sz val="10"/>
        <rFont val="Times New Roman"/>
        <family val="1"/>
      </rPr>
      <t>a =</t>
    </r>
  </si>
  <si>
    <r>
      <t>C</t>
    </r>
    <r>
      <rPr>
        <b/>
        <sz val="10"/>
        <rFont val="Times New Roman"/>
        <family val="1"/>
      </rPr>
      <t xml:space="preserve">b = </t>
    </r>
  </si>
  <si>
    <r>
      <t>K</t>
    </r>
    <r>
      <rPr>
        <b/>
        <sz val="10"/>
        <rFont val="Times New Roman"/>
        <family val="1"/>
      </rPr>
      <t xml:space="preserve">a = </t>
    </r>
  </si>
  <si>
    <r>
      <t>K</t>
    </r>
    <r>
      <rPr>
        <b/>
        <sz val="10"/>
        <rFont val="Times New Roman"/>
        <family val="1"/>
      </rPr>
      <t xml:space="preserve">w = </t>
    </r>
  </si>
  <si>
    <t>10^(C4-14)</t>
  </si>
  <si>
    <t>$B$6/($B$6+D4)</t>
  </si>
  <si>
    <t>$B$4*($B$3*F4-D4+E4)/($B$5+D4-E4)</t>
  </si>
  <si>
    <t>D4 =</t>
  </si>
  <si>
    <t>E4 =</t>
  </si>
  <si>
    <t>F4 =</t>
  </si>
  <si>
    <t>G4 =</t>
  </si>
  <si>
    <t>Phi</t>
  </si>
  <si>
    <t xml:space="preserve">H4 = </t>
  </si>
  <si>
    <t>($B$5*($B$3*F4-D4+E4))/($B$3*($B$5+D4-E4))</t>
  </si>
  <si>
    <t>10^-C4</t>
  </si>
  <si>
    <t xml:space="preserve">Simulacija titracije šibke kisline HA </t>
  </si>
  <si>
    <t>Navodilo:</t>
  </si>
  <si>
    <t>v polja B4-B7 vstavi podatke, v polja C4-C24 pa izbrani pH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</si>
</sst>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0.000"/>
    <numFmt numFmtId="166" formatCode="0.0E+00"/>
    <numFmt numFmtId="167" formatCode="0E+00"/>
  </numFmts>
  <fonts count="9">
    <font>
      <sz val="10"/>
      <name val="Times New Roman"/>
      <family val="0"/>
    </font>
    <font>
      <b/>
      <sz val="8.5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1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11" fontId="0" fillId="2" borderId="2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imes New Roman"/>
                <a:ea typeface="Times New Roman"/>
                <a:cs typeface="Times New Roman"/>
              </a:rPr>
              <a:t>Titracija ocetne kisline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825"/>
          <c:w val="0.909"/>
          <c:h val="0.743"/>
        </c:manualLayout>
      </c:layout>
      <c:scatterChart>
        <c:scatterStyle val="lineMarker"/>
        <c:varyColors val="0"/>
        <c:ser>
          <c:idx val="3"/>
          <c:order val="0"/>
          <c:tx>
            <c:strRef>
              <c:f>'HA'!$G$3</c:f>
              <c:strCache>
                <c:ptCount val="1"/>
                <c:pt idx="0">
                  <c:v>Vb (mL)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'HA'!$G$4:$G$24</c:f>
              <c:numCache/>
            </c:numRef>
          </c:xVal>
          <c:yVal>
            <c:numRef>
              <c:f>'HA'!$C$4:$C$24</c:f>
              <c:numCache/>
            </c:numRef>
          </c:yVal>
          <c:smooth val="0"/>
        </c:ser>
        <c:axId val="63349754"/>
        <c:axId val="33276875"/>
      </c:scatterChart>
      <c:val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6875"/>
        <c:crosses val="autoZero"/>
        <c:crossBetween val="midCat"/>
        <c:dispUnits/>
      </c:valAx>
      <c:valAx>
        <c:axId val="3327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497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57150</xdr:rowOff>
    </xdr:from>
    <xdr:to>
      <xdr:col>7</xdr:col>
      <xdr:colOff>466725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00025" y="1419225"/>
        <a:ext cx="40005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14" sqref="C14"/>
    </sheetView>
  </sheetViews>
  <sheetFormatPr defaultColWidth="9.33203125" defaultRowHeight="12.75"/>
  <sheetData>
    <row r="1" spans="1:3" ht="14.25">
      <c r="A1" s="5" t="s">
        <v>21</v>
      </c>
      <c r="B1" s="5"/>
      <c r="C1" s="5"/>
    </row>
    <row r="2" spans="1:7" ht="12.75">
      <c r="A2" s="16" t="s">
        <v>22</v>
      </c>
      <c r="B2" s="16" t="s">
        <v>23</v>
      </c>
      <c r="C2" s="16"/>
      <c r="D2" s="16"/>
      <c r="E2" s="16"/>
      <c r="F2" s="16"/>
      <c r="G2" s="16"/>
    </row>
    <row r="3" spans="1:8" ht="13.5">
      <c r="A3" s="9" t="s">
        <v>5</v>
      </c>
      <c r="B3" s="13">
        <v>0.1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17</v>
      </c>
    </row>
    <row r="4" spans="1:8" ht="13.5">
      <c r="A4" s="9" t="s">
        <v>6</v>
      </c>
      <c r="B4" s="13">
        <v>20</v>
      </c>
      <c r="C4" s="15">
        <v>3</v>
      </c>
      <c r="D4" s="11">
        <f>10^-C4</f>
        <v>0.001</v>
      </c>
      <c r="E4" s="11">
        <f>10^(C4-14)</f>
        <v>1E-11</v>
      </c>
      <c r="F4" s="12">
        <f>$B$6/($B$6+D4)</f>
        <v>0.0171990171990172</v>
      </c>
      <c r="G4" s="12">
        <f>$B$4*($B$3*F4-D4+E4)/($B$5+D4-E4)</f>
        <v>0.07163201292910806</v>
      </c>
      <c r="H4" s="12">
        <f>($B$5*($B$3*F4-D4+E4))/($B$3*($B$5+D4-E4))</f>
        <v>0.007163201292910805</v>
      </c>
    </row>
    <row r="5" spans="1:8" ht="13.5">
      <c r="A5" s="9" t="s">
        <v>7</v>
      </c>
      <c r="B5" s="13">
        <v>0.2</v>
      </c>
      <c r="C5" s="15">
        <v>3.5</v>
      </c>
      <c r="D5" s="11">
        <f aca="true" t="shared" si="0" ref="D5:D24">10^-C5</f>
        <v>0.00031622776601683783</v>
      </c>
      <c r="E5" s="11">
        <f aca="true" t="shared" si="1" ref="E5:E24">10^(C5-14)</f>
        <v>3.162277660168371E-11</v>
      </c>
      <c r="F5" s="12">
        <f aca="true" t="shared" si="2" ref="F5:F24">$B$6/($B$6+D5)</f>
        <v>0.052437950275665876</v>
      </c>
      <c r="G5" s="12">
        <f aca="true" t="shared" si="3" ref="G5:G24">$B$4*($B$3*F5-D5+E5)/($B$5+D5-E5)</f>
        <v>0.49197884254351587</v>
      </c>
      <c r="H5" s="12">
        <f aca="true" t="shared" si="4" ref="H5:H24">($B$5*($B$3*F5-D5+E5))/($B$3*($B$5+D5-E5))</f>
        <v>0.049197884254351586</v>
      </c>
    </row>
    <row r="6" spans="1:8" ht="13.5">
      <c r="A6" s="9" t="s">
        <v>8</v>
      </c>
      <c r="B6" s="14">
        <v>1.75E-05</v>
      </c>
      <c r="C6" s="15">
        <v>4</v>
      </c>
      <c r="D6" s="11">
        <f t="shared" si="0"/>
        <v>0.0001</v>
      </c>
      <c r="E6" s="11">
        <f t="shared" si="1"/>
        <v>1E-10</v>
      </c>
      <c r="F6" s="12">
        <f t="shared" si="2"/>
        <v>0.14893617021276592</v>
      </c>
      <c r="G6" s="12">
        <f t="shared" si="3"/>
        <v>1.4786224016661373</v>
      </c>
      <c r="H6" s="12">
        <f t="shared" si="4"/>
        <v>0.14786224016661376</v>
      </c>
    </row>
    <row r="7" spans="1:8" ht="13.5">
      <c r="A7" s="9" t="s">
        <v>9</v>
      </c>
      <c r="B7" s="14">
        <v>1E-14</v>
      </c>
      <c r="C7" s="15">
        <v>4.2</v>
      </c>
      <c r="D7" s="11">
        <f t="shared" si="0"/>
        <v>6.309573444801928E-05</v>
      </c>
      <c r="E7" s="11">
        <f t="shared" si="1"/>
        <v>1.5848931924611098E-10</v>
      </c>
      <c r="F7" s="12">
        <f t="shared" si="2"/>
        <v>0.21713307931062692</v>
      </c>
      <c r="G7" s="12">
        <f t="shared" si="3"/>
        <v>2.164338434609893</v>
      </c>
      <c r="H7" s="12">
        <f t="shared" si="4"/>
        <v>0.2164338434609893</v>
      </c>
    </row>
    <row r="8" spans="3:8" ht="12.75">
      <c r="C8" s="15">
        <v>4.4</v>
      </c>
      <c r="D8" s="11">
        <f t="shared" si="0"/>
        <v>3.9810717055349634E-05</v>
      </c>
      <c r="E8" s="11">
        <f t="shared" si="1"/>
        <v>2.5118864315095784E-10</v>
      </c>
      <c r="F8" s="12">
        <f t="shared" si="2"/>
        <v>0.30535301073093923</v>
      </c>
      <c r="G8" s="12">
        <f t="shared" si="3"/>
        <v>3.048942161683435</v>
      </c>
      <c r="H8" s="12">
        <f t="shared" si="4"/>
        <v>0.30489421616834356</v>
      </c>
    </row>
    <row r="9" spans="3:8" ht="12.75">
      <c r="C9" s="15">
        <v>4.6</v>
      </c>
      <c r="D9" s="11">
        <f t="shared" si="0"/>
        <v>2.511886431509579E-05</v>
      </c>
      <c r="E9" s="11">
        <f t="shared" si="1"/>
        <v>3.981071705534962E-10</v>
      </c>
      <c r="F9" s="12">
        <f t="shared" si="2"/>
        <v>0.4106162911948224</v>
      </c>
      <c r="G9" s="12">
        <f t="shared" si="3"/>
        <v>4.103135742944904</v>
      </c>
      <c r="H9" s="12">
        <f t="shared" si="4"/>
        <v>0.41031357429449034</v>
      </c>
    </row>
    <row r="10" spans="3:8" ht="12.75">
      <c r="C10" s="15">
        <v>4.75</v>
      </c>
      <c r="D10" s="11">
        <f t="shared" si="0"/>
        <v>1.7782794100389215E-05</v>
      </c>
      <c r="E10" s="11">
        <f t="shared" si="1"/>
        <v>5.623413251903489E-10</v>
      </c>
      <c r="F10" s="12">
        <f t="shared" si="2"/>
        <v>0.49599246449155093</v>
      </c>
      <c r="G10" s="12">
        <f t="shared" si="3"/>
        <v>4.957705626387394</v>
      </c>
      <c r="H10" s="12">
        <f t="shared" si="4"/>
        <v>0.4957705626387394</v>
      </c>
    </row>
    <row r="11" spans="3:8" ht="12.75">
      <c r="C11" s="15">
        <v>5</v>
      </c>
      <c r="D11" s="11">
        <f t="shared" si="0"/>
        <v>1E-05</v>
      </c>
      <c r="E11" s="11">
        <f t="shared" si="1"/>
        <v>1E-09</v>
      </c>
      <c r="F11" s="12">
        <f t="shared" si="2"/>
        <v>0.6363636363636364</v>
      </c>
      <c r="G11" s="12">
        <f t="shared" si="3"/>
        <v>6.362318379528979</v>
      </c>
      <c r="H11" s="12">
        <f t="shared" si="4"/>
        <v>0.636231837952898</v>
      </c>
    </row>
    <row r="12" spans="3:8" ht="12.75">
      <c r="C12" s="15">
        <v>5.5</v>
      </c>
      <c r="D12" s="11">
        <f t="shared" si="0"/>
        <v>3.1622776601683767E-06</v>
      </c>
      <c r="E12" s="11">
        <f t="shared" si="1"/>
        <v>3.162277660168378E-09</v>
      </c>
      <c r="F12" s="12">
        <f t="shared" si="2"/>
        <v>0.8469540622685346</v>
      </c>
      <c r="G12" s="12">
        <f t="shared" si="3"/>
        <v>8.46909093696982</v>
      </c>
      <c r="H12" s="12">
        <f t="shared" si="4"/>
        <v>0.8469090936969821</v>
      </c>
    </row>
    <row r="13" spans="3:8" ht="12.75">
      <c r="C13" s="15">
        <v>6</v>
      </c>
      <c r="D13" s="11">
        <f t="shared" si="0"/>
        <v>1E-06</v>
      </c>
      <c r="E13" s="11">
        <f t="shared" si="1"/>
        <v>1E-08</v>
      </c>
      <c r="F13" s="12">
        <f t="shared" si="2"/>
        <v>0.9459459459459459</v>
      </c>
      <c r="G13" s="12">
        <f t="shared" si="3"/>
        <v>9.459313635856962</v>
      </c>
      <c r="H13" s="12">
        <f t="shared" si="4"/>
        <v>0.9459313635856961</v>
      </c>
    </row>
    <row r="14" spans="3:8" ht="12.75">
      <c r="C14" s="15">
        <v>6.5</v>
      </c>
      <c r="D14" s="11">
        <f t="shared" si="0"/>
        <v>3.1622776601683734E-07</v>
      </c>
      <c r="E14" s="11">
        <f t="shared" si="1"/>
        <v>3.16227766016837E-08</v>
      </c>
      <c r="F14" s="12">
        <f t="shared" si="2"/>
        <v>0.9822505768241233</v>
      </c>
      <c r="G14" s="12">
        <f t="shared" si="3"/>
        <v>9.822463330131932</v>
      </c>
      <c r="H14" s="12">
        <f t="shared" si="4"/>
        <v>0.982246333013193</v>
      </c>
    </row>
    <row r="15" spans="3:8" ht="12.75">
      <c r="C15" s="15">
        <v>7</v>
      </c>
      <c r="D15" s="11">
        <f t="shared" si="0"/>
        <v>1E-07</v>
      </c>
      <c r="E15" s="11">
        <f t="shared" si="1"/>
        <v>1E-07</v>
      </c>
      <c r="F15" s="12">
        <f t="shared" si="2"/>
        <v>0.9943181818181819</v>
      </c>
      <c r="G15" s="12">
        <f t="shared" si="3"/>
        <v>9.943181818181818</v>
      </c>
      <c r="H15" s="12">
        <f t="shared" si="4"/>
        <v>0.9943181818181818</v>
      </c>
    </row>
    <row r="16" spans="3:8" ht="12.75">
      <c r="C16" s="15">
        <v>7.5</v>
      </c>
      <c r="D16" s="11">
        <f t="shared" si="0"/>
        <v>3.16227766016837E-08</v>
      </c>
      <c r="E16" s="11">
        <f t="shared" si="1"/>
        <v>3.1622776601683734E-07</v>
      </c>
      <c r="F16" s="12">
        <f t="shared" si="2"/>
        <v>0.9981962436104951</v>
      </c>
      <c r="G16" s="12">
        <f t="shared" si="3"/>
        <v>9.982005101246175</v>
      </c>
      <c r="H16" s="12">
        <f t="shared" si="4"/>
        <v>0.9982005101246173</v>
      </c>
    </row>
    <row r="17" spans="3:8" ht="12.75">
      <c r="C17" s="15">
        <v>8</v>
      </c>
      <c r="D17" s="11">
        <f t="shared" si="0"/>
        <v>1E-08</v>
      </c>
      <c r="E17" s="11">
        <f t="shared" si="1"/>
        <v>1E-06</v>
      </c>
      <c r="F17" s="12">
        <f t="shared" si="2"/>
        <v>0.9994288977727013</v>
      </c>
      <c r="G17" s="12">
        <f t="shared" si="3"/>
        <v>9.994437450192391</v>
      </c>
      <c r="H17" s="12">
        <f t="shared" si="4"/>
        <v>0.9994437450192393</v>
      </c>
    </row>
    <row r="18" spans="3:8" ht="12.75">
      <c r="C18" s="15">
        <v>8.5</v>
      </c>
      <c r="D18" s="11">
        <f t="shared" si="0"/>
        <v>3.162277660168378E-09</v>
      </c>
      <c r="E18" s="11">
        <f t="shared" si="1"/>
        <v>3.1622776601683767E-06</v>
      </c>
      <c r="F18" s="12">
        <f t="shared" si="2"/>
        <v>0.9998193310665808</v>
      </c>
      <c r="G18" s="12">
        <f t="shared" si="3"/>
        <v>9.99866715692016</v>
      </c>
      <c r="H18" s="12">
        <f t="shared" si="4"/>
        <v>0.999866715692016</v>
      </c>
    </row>
    <row r="19" spans="3:8" ht="12.75">
      <c r="C19" s="15">
        <v>9</v>
      </c>
      <c r="D19" s="11">
        <f t="shared" si="0"/>
        <v>1E-09</v>
      </c>
      <c r="E19" s="11">
        <f t="shared" si="1"/>
        <v>1E-05</v>
      </c>
      <c r="F19" s="12">
        <f t="shared" si="2"/>
        <v>0.9999428604079768</v>
      </c>
      <c r="G19" s="12">
        <f t="shared" si="3"/>
        <v>10.00092850050015</v>
      </c>
      <c r="H19" s="12">
        <f t="shared" si="4"/>
        <v>1.0000928500500152</v>
      </c>
    </row>
    <row r="20" spans="3:8" ht="12.75">
      <c r="C20" s="15">
        <v>9.5</v>
      </c>
      <c r="D20" s="11">
        <f t="shared" si="0"/>
        <v>3.1622776601683744E-10</v>
      </c>
      <c r="E20" s="11">
        <f t="shared" si="1"/>
        <v>3.162277660168375E-05</v>
      </c>
      <c r="F20" s="12">
        <f t="shared" si="2"/>
        <v>0.9999819301684667</v>
      </c>
      <c r="G20" s="12">
        <f t="shared" si="3"/>
        <v>10.00456339226921</v>
      </c>
      <c r="H20" s="12">
        <f t="shared" si="4"/>
        <v>1.000456339226921</v>
      </c>
    </row>
    <row r="21" spans="3:8" ht="12.75">
      <c r="C21" s="15">
        <v>10</v>
      </c>
      <c r="D21" s="11">
        <f t="shared" si="0"/>
        <v>1E-10</v>
      </c>
      <c r="E21" s="11">
        <f t="shared" si="1"/>
        <v>0.0001</v>
      </c>
      <c r="F21" s="12">
        <f t="shared" si="2"/>
        <v>0.9999942857469386</v>
      </c>
      <c r="G21" s="12">
        <f t="shared" si="3"/>
        <v>10.01495031762072</v>
      </c>
      <c r="H21" s="12">
        <f t="shared" si="4"/>
        <v>1.0014950317620719</v>
      </c>
    </row>
    <row r="22" spans="3:8" ht="12.75">
      <c r="C22" s="15">
        <v>11</v>
      </c>
      <c r="D22" s="11">
        <f t="shared" si="0"/>
        <v>1E-11</v>
      </c>
      <c r="E22" s="11">
        <f t="shared" si="1"/>
        <v>0.001</v>
      </c>
      <c r="F22" s="12">
        <f t="shared" si="2"/>
        <v>0.9999994285717551</v>
      </c>
      <c r="G22" s="12">
        <f t="shared" si="3"/>
        <v>10.150748024331671</v>
      </c>
      <c r="H22" s="12">
        <f t="shared" si="4"/>
        <v>1.015074802433167</v>
      </c>
    </row>
    <row r="23" spans="3:8" ht="12.75">
      <c r="C23" s="15">
        <v>11.5</v>
      </c>
      <c r="D23" s="11">
        <f t="shared" si="0"/>
        <v>3.162277660168367E-12</v>
      </c>
      <c r="E23" s="11">
        <f t="shared" si="1"/>
        <v>0.0031622776601683764</v>
      </c>
      <c r="F23" s="12">
        <f t="shared" si="2"/>
        <v>0.999999819298452</v>
      </c>
      <c r="G23" s="12">
        <f t="shared" si="3"/>
        <v>10.481960303024529</v>
      </c>
      <c r="H23" s="12">
        <f t="shared" si="4"/>
        <v>1.048196030302453</v>
      </c>
    </row>
    <row r="24" spans="3:8" ht="12.75">
      <c r="C24" s="15">
        <v>12</v>
      </c>
      <c r="D24" s="11">
        <f t="shared" si="0"/>
        <v>1E-12</v>
      </c>
      <c r="E24" s="11">
        <f t="shared" si="1"/>
        <v>0.01</v>
      </c>
      <c r="F24" s="12">
        <f t="shared" si="2"/>
        <v>0.9999999428571461</v>
      </c>
      <c r="G24" s="12">
        <f t="shared" si="3"/>
        <v>11.578946766751121</v>
      </c>
      <c r="H24" s="12">
        <f t="shared" si="4"/>
        <v>1.1578946766751121</v>
      </c>
    </row>
    <row r="25" spans="3:8" ht="12.75">
      <c r="C25" s="8"/>
      <c r="D25" s="3"/>
      <c r="E25" s="3"/>
      <c r="F25" s="4"/>
      <c r="G25" s="4"/>
      <c r="H25" s="2"/>
    </row>
    <row r="26" spans="1:2" ht="12.75">
      <c r="A26" s="7" t="s">
        <v>13</v>
      </c>
      <c r="B26" s="1" t="s">
        <v>20</v>
      </c>
    </row>
    <row r="27" spans="1:2" ht="12.75">
      <c r="A27" s="7" t="s">
        <v>14</v>
      </c>
      <c r="B27" s="1" t="s">
        <v>10</v>
      </c>
    </row>
    <row r="28" spans="1:2" ht="12.75">
      <c r="A28" s="7" t="s">
        <v>15</v>
      </c>
      <c r="B28" s="6" t="s">
        <v>11</v>
      </c>
    </row>
    <row r="29" spans="1:2" ht="12.75">
      <c r="A29" s="7" t="s">
        <v>16</v>
      </c>
      <c r="B29" s="6" t="s">
        <v>12</v>
      </c>
    </row>
    <row r="30" spans="1:2" ht="12.75">
      <c r="A30" s="7" t="s">
        <v>18</v>
      </c>
      <c r="B30" t="s">
        <v>19</v>
      </c>
    </row>
    <row r="31" ht="12.75">
      <c r="A31" s="7"/>
    </row>
  </sheetData>
  <sheetProtection password="D12E" sheet="1" scenarios="1" insertRow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Chemistry and Chemical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Pihlar</dc:creator>
  <cp:keywords/>
  <dc:description/>
  <cp:lastModifiedBy>boris</cp:lastModifiedBy>
  <cp:lastPrinted>2004-05-27T07:09:05Z</cp:lastPrinted>
  <dcterms:created xsi:type="dcterms:W3CDTF">2004-05-26T16:03:38Z</dcterms:created>
  <dcterms:modified xsi:type="dcterms:W3CDTF">2006-03-12T18:54:49Z</dcterms:modified>
  <cp:category/>
  <cp:version/>
  <cp:contentType/>
  <cp:contentStatus/>
</cp:coreProperties>
</file>