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135" windowHeight="6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<sst xmlns="http://schemas.openxmlformats.org/spreadsheetml/2006/main" count="23" uniqueCount="22">
  <si>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Meritev</t>
  </si>
  <si>
    <t>Ciljna vrednost</t>
  </si>
  <si>
    <t>Meritev z laserjem-referenčnim sistemom</t>
  </si>
  <si>
    <t>Merilni cikel</t>
  </si>
  <si>
    <t>Meritev z linearnim dajalnikom</t>
  </si>
  <si>
    <t>Meritev z rotacijskim dajalnikom</t>
  </si>
  <si>
    <t>Napaka pozicionirne mize</t>
  </si>
  <si>
    <t>Napaka linearnega dajalnika</t>
  </si>
  <si>
    <t>Napaka rotacijskega dajalnika</t>
  </si>
  <si>
    <t>X [mm]</t>
  </si>
  <si>
    <r>
      <t>X</t>
    </r>
    <r>
      <rPr>
        <sz val="6"/>
        <rFont val="Arial"/>
        <family val="2"/>
      </rPr>
      <t xml:space="preserve">ld </t>
    </r>
    <r>
      <rPr>
        <sz val="8"/>
        <rFont val="Arial"/>
        <family val="2"/>
      </rPr>
      <t>[mm]</t>
    </r>
  </si>
  <si>
    <r>
      <t>X</t>
    </r>
    <r>
      <rPr>
        <sz val="6"/>
        <rFont val="Arial"/>
        <family val="2"/>
      </rPr>
      <t xml:space="preserve">las </t>
    </r>
    <r>
      <rPr>
        <sz val="8"/>
        <rFont val="Arial"/>
        <family val="2"/>
      </rPr>
      <t>[mm]</t>
    </r>
  </si>
  <si>
    <r>
      <t>e</t>
    </r>
    <r>
      <rPr>
        <sz val="6"/>
        <rFont val="Arial"/>
        <family val="2"/>
      </rPr>
      <t>pm</t>
    </r>
    <r>
      <rPr>
        <sz val="8"/>
        <rFont val="Arial"/>
        <family val="2"/>
      </rPr>
      <t>=X - X</t>
    </r>
    <r>
      <rPr>
        <sz val="6"/>
        <rFont val="Arial"/>
        <family val="2"/>
      </rPr>
      <t>las</t>
    </r>
    <r>
      <rPr>
        <sz val="8"/>
        <rFont val="Arial"/>
        <family val="2"/>
      </rPr>
      <t xml:space="preserve"> [mm]</t>
    </r>
  </si>
  <si>
    <r>
      <t>e</t>
    </r>
    <r>
      <rPr>
        <sz val="6"/>
        <rFont val="Arial"/>
        <family val="2"/>
      </rPr>
      <t>ld</t>
    </r>
    <r>
      <rPr>
        <sz val="8"/>
        <rFont val="Arial"/>
        <family val="2"/>
      </rPr>
      <t>=X</t>
    </r>
    <r>
      <rPr>
        <sz val="6"/>
        <rFont val="Arial"/>
        <family val="2"/>
      </rPr>
      <t>las</t>
    </r>
    <r>
      <rPr>
        <sz val="8"/>
        <rFont val="Arial"/>
        <family val="2"/>
      </rPr>
      <t xml:space="preserve"> - Xld [mm]</t>
    </r>
  </si>
  <si>
    <r>
      <t>e</t>
    </r>
    <r>
      <rPr>
        <sz val="6"/>
        <rFont val="Arial"/>
        <family val="2"/>
      </rPr>
      <t>rd</t>
    </r>
    <r>
      <rPr>
        <sz val="8"/>
        <rFont val="Arial"/>
        <family val="2"/>
      </rPr>
      <t>=X</t>
    </r>
    <r>
      <rPr>
        <sz val="6"/>
        <rFont val="Arial"/>
        <family val="2"/>
      </rPr>
      <t>las</t>
    </r>
    <r>
      <rPr>
        <sz val="8"/>
        <rFont val="Arial"/>
        <family val="2"/>
      </rPr>
      <t xml:space="preserve"> - Xrd [mm]</t>
    </r>
  </si>
  <si>
    <r>
      <t>X</t>
    </r>
    <r>
      <rPr>
        <sz val="6"/>
        <rFont val="Arial"/>
        <family val="2"/>
      </rPr>
      <t>rd</t>
    </r>
    <r>
      <rPr>
        <sz val="8"/>
        <rFont val="Arial"/>
        <family val="2"/>
      </rPr>
      <t xml:space="preserve"> *1,25 [mm]</t>
    </r>
  </si>
  <si>
    <t xml:space="preserve">   </t>
  </si>
  <si>
    <t>Tabela meritev za skupino 9</t>
  </si>
  <si>
    <r>
      <t>X</t>
    </r>
    <r>
      <rPr>
        <sz val="6"/>
        <rFont val="Arial"/>
        <family val="2"/>
      </rPr>
      <t>rd</t>
    </r>
  </si>
  <si>
    <t>Izmerjena hitrost</t>
  </si>
  <si>
    <t>Odstopki</t>
  </si>
  <si>
    <t>Ciljna hitrost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</si>
</sst>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b/>
      <sz val="9.75"/>
      <name val="Arial"/>
      <family val="2"/>
    </font>
    <font>
      <sz val="9.75"/>
      <name val="Arial"/>
      <family val="2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10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Graf absolutnega pogreška za pozicionirno mizo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3725"/>
          <c:w val="0.84875"/>
          <c:h val="0.89475"/>
        </c:manualLayout>
      </c:layout>
      <c:scatterChart>
        <c:scatterStyle val="smooth"/>
        <c:varyColors val="0"/>
        <c:ser>
          <c:idx val="0"/>
          <c:order val="0"/>
          <c:tx>
            <c:v>Cikel1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List1!$D$5:$D$16</c:f>
              <c:numCache/>
            </c:numRef>
          </c:xVal>
          <c:yVal>
            <c:numRef>
              <c:f>List1!$H$5:$H$16</c:f>
              <c:numCache/>
            </c:numRef>
          </c:yVal>
          <c:smooth val="1"/>
        </c:ser>
        <c:ser>
          <c:idx val="1"/>
          <c:order val="1"/>
          <c:tx>
            <c:v>Cikel 2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List1!$D$17:$D$28</c:f>
              <c:numCache/>
            </c:numRef>
          </c:xVal>
          <c:yVal>
            <c:numRef>
              <c:f>List1!$H$17:$H$28</c:f>
              <c:numCache/>
            </c:numRef>
          </c:yVal>
          <c:smooth val="1"/>
        </c:ser>
        <c:ser>
          <c:idx val="2"/>
          <c:order val="2"/>
          <c:tx>
            <c:v>Cikel 3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List1!$D$29:$D$40</c:f>
              <c:numCache/>
            </c:numRef>
          </c:xVal>
          <c:yVal>
            <c:numRef>
              <c:f>List1!$H$29:$H$40</c:f>
              <c:numCache/>
            </c:numRef>
          </c:yVal>
          <c:smooth val="1"/>
        </c:ser>
        <c:axId val="33060953"/>
        <c:axId val="29113122"/>
      </c:scatterChart>
      <c:val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Referenčna meritev Xlas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13122"/>
        <c:crosses val="autoZero"/>
        <c:crossBetween val="midCat"/>
        <c:dispUnits/>
      </c:valAx>
      <c:valAx>
        <c:axId val="29113122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Napaka pozicionirne mize epm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60953"/>
        <c:crosses val="autoZero"/>
        <c:crossBetween val="midCat"/>
        <c:dispUnits/>
      </c:valAx>
      <c:spPr>
        <a:pattFill prst="smGrid">
          <a:fgClr>
            <a:srgbClr val="C0C0C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3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Graf absolutnega pogreška za linearni inkrementalni dajalnik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5375"/>
          <c:w val="0.82525"/>
          <c:h val="0.909"/>
        </c:manualLayout>
      </c:layout>
      <c:scatterChart>
        <c:scatterStyle val="smooth"/>
        <c:varyColors val="0"/>
        <c:ser>
          <c:idx val="0"/>
          <c:order val="0"/>
          <c:tx>
            <c:v>Cikel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List1!$D$5:$D$16</c:f>
              <c:numCache/>
            </c:numRef>
          </c:xVal>
          <c:yVal>
            <c:numRef>
              <c:f>List1!$I$5:$I$16</c:f>
              <c:numCache/>
            </c:numRef>
          </c:yVal>
          <c:smooth val="1"/>
        </c:ser>
        <c:ser>
          <c:idx val="1"/>
          <c:order val="1"/>
          <c:tx>
            <c:v>Cikel 2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List1!$D$17:$D$28</c:f>
              <c:numCache/>
            </c:numRef>
          </c:xVal>
          <c:yVal>
            <c:numRef>
              <c:f>List1!$I$17:$I$28</c:f>
              <c:numCache/>
            </c:numRef>
          </c:yVal>
          <c:smooth val="1"/>
        </c:ser>
        <c:ser>
          <c:idx val="2"/>
          <c:order val="2"/>
          <c:tx>
            <c:v>Cikel 3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List1!$D$29:$D$40</c:f>
              <c:numCache/>
            </c:numRef>
          </c:xVal>
          <c:yVal>
            <c:numRef>
              <c:f>List1!$I$29:$I$40</c:f>
              <c:numCache/>
            </c:numRef>
          </c:yVal>
          <c:smooth val="1"/>
        </c:ser>
        <c:axId val="60691507"/>
        <c:axId val="9352652"/>
      </c:scatterChart>
      <c:valAx>
        <c:axId val="6069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Referenčna meritev Xlas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352652"/>
        <c:crosses val="autoZero"/>
        <c:crossBetween val="midCat"/>
        <c:dispUnits/>
      </c:valAx>
      <c:valAx>
        <c:axId val="93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Napaka linearnega inkrementalnega dajalnika eld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crossBetween val="midCat"/>
        <c:dispUnits/>
      </c:valAx>
      <c:spPr>
        <a:pattFill prst="smGrid">
          <a:fgClr>
            <a:srgbClr val="C0C0C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436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Graf absolutnega pograška za rotacijski inkrementalni dajalnik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125"/>
          <c:w val="0.8285"/>
          <c:h val="0.89125"/>
        </c:manualLayout>
      </c:layout>
      <c:scatterChart>
        <c:scatterStyle val="smooth"/>
        <c:varyColors val="0"/>
        <c:ser>
          <c:idx val="0"/>
          <c:order val="0"/>
          <c:tx>
            <c:v>Cikel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List1!$D$5:$D$16</c:f>
              <c:numCache/>
            </c:numRef>
          </c:xVal>
          <c:yVal>
            <c:numRef>
              <c:f>List1!$J$5:$J$16</c:f>
              <c:numCache/>
            </c:numRef>
          </c:yVal>
          <c:smooth val="1"/>
        </c:ser>
        <c:ser>
          <c:idx val="1"/>
          <c:order val="1"/>
          <c:tx>
            <c:v>Cikel 2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List1!$C$17:$C$28</c:f>
              <c:numCache/>
            </c:numRef>
          </c:xVal>
          <c:yVal>
            <c:numRef>
              <c:f>List1!$J$17:$J$28</c:f>
              <c:numCache/>
            </c:numRef>
          </c:yVal>
          <c:smooth val="1"/>
        </c:ser>
        <c:ser>
          <c:idx val="2"/>
          <c:order val="2"/>
          <c:tx>
            <c:v>Cikel 3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List1!$D$29:$D$40</c:f>
              <c:numCache/>
            </c:numRef>
          </c:xVal>
          <c:yVal>
            <c:numRef>
              <c:f>List1!$J$29:$J$40</c:f>
              <c:numCache/>
            </c:numRef>
          </c:yVal>
          <c:smooth val="1"/>
        </c:ser>
        <c:axId val="17065005"/>
        <c:axId val="19367318"/>
      </c:scatterChart>
      <c:valAx>
        <c:axId val="1706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Referenčna meritev Xlas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367318"/>
        <c:crosses val="autoZero"/>
        <c:crossBetween val="midCat"/>
        <c:dispUnits/>
      </c:valAx>
      <c:valAx>
        <c:axId val="19367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Napaka rotacijskega inkrementalnega dajalnika erd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crossBetween val="midCat"/>
        <c:dispUnits/>
      </c:valAx>
      <c:spPr>
        <a:pattFill prst="smGrid">
          <a:fgClr>
            <a:srgbClr val="C0C0C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Merilnik hitrosti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Merilnik hitrosti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List1!$L$8:$L$32</c:f>
              <c:numCache/>
            </c:numRef>
          </c:xVal>
          <c:yVal>
            <c:numRef>
              <c:f>List1!$M$8:$M$32</c:f>
              <c:numCache/>
            </c:numRef>
          </c:yVal>
          <c:smooth val="0"/>
        </c:ser>
        <c:axId val="40088135"/>
        <c:axId val="25248896"/>
      </c:scatterChart>
      <c:valAx>
        <c:axId val="40088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Ciljna hitrost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48896"/>
        <c:crosses val="autoZero"/>
        <c:crossBetween val="midCat"/>
        <c:dispUnits/>
      </c:valAx>
      <c:valAx>
        <c:axId val="2524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Izmerjena hitrost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88135"/>
        <c:crosses val="autoZero"/>
        <c:crossBetween val="midCat"/>
        <c:dispUnits/>
      </c:valAx>
      <c:spPr>
        <a:pattFill prst="smGrid">
          <a:fgClr>
            <a:srgbClr val="C0C0C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Odstopki merilnika hitrosti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Merilnik hitrosti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List1!$L$8:$L$32</c:f>
              <c:numCache/>
            </c:numRef>
          </c:xVal>
          <c:yVal>
            <c:numRef>
              <c:f>List1!$N$8:$N$32</c:f>
              <c:numCache/>
            </c:numRef>
          </c:yVal>
          <c:smooth val="0"/>
        </c:ser>
        <c:axId val="25913473"/>
        <c:axId val="31894666"/>
      </c:scatterChart>
      <c:valAx>
        <c:axId val="2591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Ciljna hitrost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94666"/>
        <c:crosses val="autoZero"/>
        <c:crossBetween val="midCat"/>
        <c:dispUnits/>
      </c:valAx>
      <c:valAx>
        <c:axId val="3189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Odstopki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3473"/>
        <c:crosses val="autoZero"/>
        <c:crossBetween val="midCat"/>
        <c:dispUnits/>
      </c:valAx>
      <c:spPr>
        <a:pattFill prst="smGrid">
          <a:fgClr>
            <a:srgbClr val="C0C0C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Merilnik hitrosti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63"/>
          <c:w val="0.754"/>
          <c:h val="0.90225"/>
        </c:manualLayout>
      </c:layout>
      <c:scatterChart>
        <c:scatterStyle val="smooth"/>
        <c:varyColors val="0"/>
        <c:ser>
          <c:idx val="0"/>
          <c:order val="0"/>
          <c:tx>
            <c:v>Pnevmatike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List1!$L$8:$L$32</c:f>
              <c:numCache/>
            </c:numRef>
          </c:xVal>
          <c:yVal>
            <c:numRef>
              <c:f>List1!$M$8:$M$32</c:f>
              <c:numCache/>
            </c:numRef>
          </c:yVal>
          <c:smooth val="1"/>
        </c:ser>
        <c:ser>
          <c:idx val="1"/>
          <c:order val="1"/>
          <c:tx>
            <c:v>Pnevmatike 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List1!$L$8:$L$32</c:f>
              <c:numCache/>
            </c:numRef>
          </c:xVal>
          <c:yVal>
            <c:numRef>
              <c:f>List1!$P$8:$P$32</c:f>
              <c:numCache/>
            </c:numRef>
          </c:yVal>
          <c:smooth val="1"/>
        </c:ser>
        <c:axId val="18616539"/>
        <c:axId val="33331124"/>
      </c:scatterChart>
      <c:valAx>
        <c:axId val="1861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Ciljna hitrost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crossBetween val="midCat"/>
        <c:dispUnits/>
      </c:valAx>
      <c:valAx>
        <c:axId val="3333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Izmerjena hitrost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16539"/>
        <c:crosses val="autoZero"/>
        <c:crossBetween val="midCat"/>
        <c:dispUnits/>
      </c:valAx>
      <c:spPr>
        <a:pattFill prst="smGrid">
          <a:fgClr>
            <a:srgbClr val="C0C0C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6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40</xdr:row>
      <xdr:rowOff>152400</xdr:rowOff>
    </xdr:from>
    <xdr:to>
      <xdr:col>8</xdr:col>
      <xdr:colOff>733425</xdr:colOff>
      <xdr:row>66</xdr:row>
      <xdr:rowOff>0</xdr:rowOff>
    </xdr:to>
    <xdr:graphicFrame>
      <xdr:nvGraphicFramePr>
        <xdr:cNvPr id="1" name="Chart 3"/>
        <xdr:cNvGraphicFramePr/>
      </xdr:nvGraphicFramePr>
      <xdr:xfrm>
        <a:off x="342900" y="6991350"/>
        <a:ext cx="5581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66</xdr:row>
      <xdr:rowOff>133350</xdr:rowOff>
    </xdr:from>
    <xdr:to>
      <xdr:col>8</xdr:col>
      <xdr:colOff>723900</xdr:colOff>
      <xdr:row>91</xdr:row>
      <xdr:rowOff>133350</xdr:rowOff>
    </xdr:to>
    <xdr:graphicFrame>
      <xdr:nvGraphicFramePr>
        <xdr:cNvPr id="2" name="Chart 4"/>
        <xdr:cNvGraphicFramePr/>
      </xdr:nvGraphicFramePr>
      <xdr:xfrm>
        <a:off x="342900" y="11191875"/>
        <a:ext cx="55721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92</xdr:row>
      <xdr:rowOff>76200</xdr:rowOff>
    </xdr:from>
    <xdr:to>
      <xdr:col>8</xdr:col>
      <xdr:colOff>714375</xdr:colOff>
      <xdr:row>117</xdr:row>
      <xdr:rowOff>66675</xdr:rowOff>
    </xdr:to>
    <xdr:graphicFrame>
      <xdr:nvGraphicFramePr>
        <xdr:cNvPr id="3" name="Chart 5"/>
        <xdr:cNvGraphicFramePr/>
      </xdr:nvGraphicFramePr>
      <xdr:xfrm>
        <a:off x="352425" y="15344775"/>
        <a:ext cx="55530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161925</xdr:colOff>
      <xdr:row>33</xdr:row>
      <xdr:rowOff>76200</xdr:rowOff>
    </xdr:from>
    <xdr:to>
      <xdr:col>16</xdr:col>
      <xdr:colOff>66675</xdr:colOff>
      <xdr:row>46</xdr:row>
      <xdr:rowOff>57150</xdr:rowOff>
    </xdr:to>
    <xdr:graphicFrame>
      <xdr:nvGraphicFramePr>
        <xdr:cNvPr id="4" name="Chart 6"/>
        <xdr:cNvGraphicFramePr/>
      </xdr:nvGraphicFramePr>
      <xdr:xfrm>
        <a:off x="7077075" y="5772150"/>
        <a:ext cx="41814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152400</xdr:colOff>
      <xdr:row>47</xdr:row>
      <xdr:rowOff>152400</xdr:rowOff>
    </xdr:from>
    <xdr:to>
      <xdr:col>16</xdr:col>
      <xdr:colOff>28575</xdr:colOff>
      <xdr:row>63</xdr:row>
      <xdr:rowOff>123825</xdr:rowOff>
    </xdr:to>
    <xdr:graphicFrame>
      <xdr:nvGraphicFramePr>
        <xdr:cNvPr id="5" name="Chart 7"/>
        <xdr:cNvGraphicFramePr/>
      </xdr:nvGraphicFramePr>
      <xdr:xfrm>
        <a:off x="7067550" y="8134350"/>
        <a:ext cx="415290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447675</xdr:colOff>
      <xdr:row>11</xdr:row>
      <xdr:rowOff>47625</xdr:rowOff>
    </xdr:from>
    <xdr:to>
      <xdr:col>23</xdr:col>
      <xdr:colOff>180975</xdr:colOff>
      <xdr:row>28</xdr:row>
      <xdr:rowOff>85725</xdr:rowOff>
    </xdr:to>
    <xdr:graphicFrame>
      <xdr:nvGraphicFramePr>
        <xdr:cNvPr id="6" name="Chart 8"/>
        <xdr:cNvGraphicFramePr/>
      </xdr:nvGraphicFramePr>
      <xdr:xfrm>
        <a:off x="12249150" y="2181225"/>
        <a:ext cx="339090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55" zoomScaleNormal="55" workbookViewId="0" topLeftCell="A1">
      <selection activeCell="Q20" sqref="Q20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7.7109375" style="0" customWidth="1"/>
    <col min="4" max="4" width="13.421875" style="0" customWidth="1"/>
    <col min="5" max="5" width="9.7109375" style="0" customWidth="1"/>
    <col min="6" max="6" width="8.7109375" style="0" customWidth="1"/>
    <col min="7" max="7" width="14.140625" style="0" customWidth="1"/>
    <col min="8" max="8" width="12.421875" style="0" customWidth="1"/>
    <col min="9" max="9" width="12.8515625" style="0" customWidth="1"/>
    <col min="10" max="10" width="13.00390625" style="0" customWidth="1"/>
    <col min="12" max="12" width="11.7109375" style="0" customWidth="1"/>
    <col min="13" max="13" width="15.8515625" style="0" customWidth="1"/>
  </cols>
  <sheetData>
    <row r="1" spans="1:4" ht="12.75">
      <c r="A1" s="1" t="s">
        <v>17</v>
      </c>
      <c r="B1" s="1"/>
      <c r="C1" s="2"/>
      <c r="D1" s="2"/>
    </row>
    <row r="2" ht="13.5" thickBot="1"/>
    <row r="3" spans="1:12" ht="37.5" customHeight="1" thickBot="1" thickTop="1">
      <c r="A3" s="8" t="s">
        <v>3</v>
      </c>
      <c r="B3" s="8" t="s">
        <v>0</v>
      </c>
      <c r="C3" s="8" t="s">
        <v>1</v>
      </c>
      <c r="D3" s="9" t="s">
        <v>2</v>
      </c>
      <c r="E3" s="8" t="s">
        <v>4</v>
      </c>
      <c r="F3" s="8" t="s">
        <v>5</v>
      </c>
      <c r="G3" s="8" t="s">
        <v>5</v>
      </c>
      <c r="H3" s="8" t="s">
        <v>6</v>
      </c>
      <c r="I3" s="8" t="s">
        <v>7</v>
      </c>
      <c r="J3" s="8" t="s">
        <v>8</v>
      </c>
      <c r="K3" s="4"/>
      <c r="L3" s="4"/>
    </row>
    <row r="4" spans="1:12" ht="14.25" thickBot="1" thickTop="1">
      <c r="A4" s="10"/>
      <c r="B4" s="10"/>
      <c r="C4" s="11" t="s">
        <v>9</v>
      </c>
      <c r="D4" s="10" t="s">
        <v>11</v>
      </c>
      <c r="E4" s="10" t="s">
        <v>10</v>
      </c>
      <c r="F4" s="10" t="s">
        <v>18</v>
      </c>
      <c r="G4" s="10" t="s">
        <v>15</v>
      </c>
      <c r="H4" s="10" t="s">
        <v>12</v>
      </c>
      <c r="I4" s="10" t="s">
        <v>13</v>
      </c>
      <c r="J4" s="10" t="s">
        <v>14</v>
      </c>
      <c r="K4" s="3"/>
      <c r="L4" s="3"/>
    </row>
    <row r="5" spans="1:10" ht="13.5" thickTop="1">
      <c r="A5" s="5">
        <v>1</v>
      </c>
      <c r="B5" s="5">
        <v>1</v>
      </c>
      <c r="C5" s="5">
        <v>0</v>
      </c>
      <c r="D5" s="5">
        <v>0</v>
      </c>
      <c r="E5" s="5">
        <v>0</v>
      </c>
      <c r="F5" s="5">
        <v>0</v>
      </c>
      <c r="G5" s="5">
        <f>1.25*F5</f>
        <v>0</v>
      </c>
      <c r="H5" s="5">
        <f>C5-D5</f>
        <v>0</v>
      </c>
      <c r="I5" s="5">
        <f>D5-E5</f>
        <v>0</v>
      </c>
      <c r="J5" s="5">
        <f>D5-G5</f>
        <v>0</v>
      </c>
    </row>
    <row r="6" spans="1:10" ht="12.75">
      <c r="A6" s="6">
        <v>1</v>
      </c>
      <c r="B6" s="6">
        <f>1+B5</f>
        <v>2</v>
      </c>
      <c r="C6" s="6">
        <v>70</v>
      </c>
      <c r="D6" s="6">
        <v>69.974</v>
      </c>
      <c r="E6" s="6">
        <v>69.976</v>
      </c>
      <c r="F6" s="6">
        <v>55.975</v>
      </c>
      <c r="G6" s="6">
        <f aca="true" t="shared" si="0" ref="G6:G40">1.25*F6</f>
        <v>69.96875</v>
      </c>
      <c r="H6" s="6">
        <f aca="true" t="shared" si="1" ref="H6:H40">C6-D6</f>
        <v>0.02599999999999625</v>
      </c>
      <c r="I6" s="6">
        <f aca="true" t="shared" si="2" ref="I6:I40">D6-E6</f>
        <v>-0.001999999999995339</v>
      </c>
      <c r="J6" s="6">
        <f aca="true" t="shared" si="3" ref="J6:J40">D6-G6</f>
        <v>0.005250000000003752</v>
      </c>
    </row>
    <row r="7" spans="1:14" ht="12.75">
      <c r="A7" s="6">
        <v>1</v>
      </c>
      <c r="B7" s="6">
        <f aca="true" t="shared" si="4" ref="B7:B40">1+B6</f>
        <v>3</v>
      </c>
      <c r="C7" s="6">
        <v>140</v>
      </c>
      <c r="D7" s="6">
        <v>139.973</v>
      </c>
      <c r="E7" s="6">
        <v>139.965</v>
      </c>
      <c r="F7" s="6">
        <v>111.969</v>
      </c>
      <c r="G7" s="6">
        <f t="shared" si="0"/>
        <v>139.96125</v>
      </c>
      <c r="H7" s="6">
        <f t="shared" si="1"/>
        <v>0.026999999999986812</v>
      </c>
      <c r="I7" s="6">
        <f t="shared" si="2"/>
        <v>0.008000000000009777</v>
      </c>
      <c r="J7" s="6">
        <f t="shared" si="3"/>
        <v>0.011750000000006366</v>
      </c>
      <c r="K7" t="s">
        <v>16</v>
      </c>
      <c r="L7" s="12" t="s">
        <v>21</v>
      </c>
      <c r="M7" s="12" t="s">
        <v>19</v>
      </c>
      <c r="N7" s="12" t="s">
        <v>20</v>
      </c>
    </row>
    <row r="8" spans="1:16" ht="12.75">
      <c r="A8" s="6">
        <v>1</v>
      </c>
      <c r="B8" s="6">
        <f t="shared" si="4"/>
        <v>4</v>
      </c>
      <c r="C8" s="6">
        <v>210</v>
      </c>
      <c r="D8" s="6">
        <v>209.976</v>
      </c>
      <c r="E8" s="6">
        <v>209.953</v>
      </c>
      <c r="F8" s="6">
        <v>167.963</v>
      </c>
      <c r="G8" s="6">
        <f t="shared" si="0"/>
        <v>209.95374999999999</v>
      </c>
      <c r="H8" s="6">
        <f t="shared" si="1"/>
        <v>0.02400000000000091</v>
      </c>
      <c r="I8" s="6">
        <f t="shared" si="2"/>
        <v>0.022999999999996135</v>
      </c>
      <c r="J8" s="6">
        <f t="shared" si="3"/>
        <v>0.02225000000001387</v>
      </c>
      <c r="L8" s="13">
        <v>10</v>
      </c>
      <c r="M8" s="14">
        <f>L8+N8</f>
        <v>9.6</v>
      </c>
      <c r="N8" s="15">
        <v>-0.4</v>
      </c>
      <c r="P8">
        <f>L8+1</f>
        <v>11</v>
      </c>
    </row>
    <row r="9" spans="1:16" ht="12.75">
      <c r="A9" s="6">
        <v>1</v>
      </c>
      <c r="B9" s="6">
        <f t="shared" si="4"/>
        <v>5</v>
      </c>
      <c r="C9" s="6">
        <v>280</v>
      </c>
      <c r="D9" s="6">
        <v>279.975</v>
      </c>
      <c r="E9" s="6">
        <v>279.946</v>
      </c>
      <c r="F9" s="6">
        <v>223.963</v>
      </c>
      <c r="G9" s="6">
        <f t="shared" si="0"/>
        <v>279.95375</v>
      </c>
      <c r="H9" s="6">
        <f t="shared" si="1"/>
        <v>0.024999999999977263</v>
      </c>
      <c r="I9" s="6">
        <f t="shared" si="2"/>
        <v>0.028999999999996362</v>
      </c>
      <c r="J9" s="6">
        <f t="shared" si="3"/>
        <v>0.021250000000009095</v>
      </c>
      <c r="L9" s="13">
        <f>L8+10</f>
        <v>20</v>
      </c>
      <c r="M9" s="13">
        <f>L9+N9</f>
        <v>19.3</v>
      </c>
      <c r="N9" s="16">
        <v>-0.7</v>
      </c>
      <c r="P9">
        <f aca="true" t="shared" si="5" ref="P9:P14">L9+1</f>
        <v>21</v>
      </c>
    </row>
    <row r="10" spans="1:16" ht="12.75">
      <c r="A10" s="6">
        <v>1</v>
      </c>
      <c r="B10" s="6">
        <f t="shared" si="4"/>
        <v>6</v>
      </c>
      <c r="C10" s="6">
        <v>350</v>
      </c>
      <c r="D10" s="6">
        <v>349.972</v>
      </c>
      <c r="E10" s="6">
        <v>349.947</v>
      </c>
      <c r="F10" s="6">
        <v>279.967</v>
      </c>
      <c r="G10" s="6">
        <f t="shared" si="0"/>
        <v>349.95875</v>
      </c>
      <c r="H10" s="6">
        <f t="shared" si="1"/>
        <v>0.02800000000002001</v>
      </c>
      <c r="I10" s="6">
        <f t="shared" si="2"/>
        <v>0.024999999999977263</v>
      </c>
      <c r="J10" s="6">
        <f t="shared" si="3"/>
        <v>0.013249999999970896</v>
      </c>
      <c r="L10" s="13">
        <f aca="true" t="shared" si="6" ref="L10:L32">L9+10</f>
        <v>30</v>
      </c>
      <c r="M10" s="13">
        <f>L10+N10</f>
        <v>29.1</v>
      </c>
      <c r="N10" s="16">
        <v>-0.9</v>
      </c>
      <c r="P10">
        <f t="shared" si="5"/>
        <v>31</v>
      </c>
    </row>
    <row r="11" spans="1:16" ht="12.75">
      <c r="A11" s="6">
        <v>1</v>
      </c>
      <c r="B11" s="6">
        <f t="shared" si="4"/>
        <v>7</v>
      </c>
      <c r="C11" s="6">
        <v>350</v>
      </c>
      <c r="D11" s="6">
        <v>349.973</v>
      </c>
      <c r="E11" s="6">
        <v>349.943</v>
      </c>
      <c r="F11" s="6">
        <v>279.96</v>
      </c>
      <c r="G11" s="6">
        <f t="shared" si="0"/>
        <v>349.95</v>
      </c>
      <c r="H11" s="6">
        <f t="shared" si="1"/>
        <v>0.026999999999986812</v>
      </c>
      <c r="I11" s="6">
        <f t="shared" si="2"/>
        <v>0.03000000000002956</v>
      </c>
      <c r="J11" s="6">
        <f t="shared" si="3"/>
        <v>0.023000000000024556</v>
      </c>
      <c r="L11" s="13">
        <f t="shared" si="6"/>
        <v>40</v>
      </c>
      <c r="M11" s="13">
        <f>L11+N11</f>
        <v>38.7</v>
      </c>
      <c r="N11" s="16">
        <v>-1.3</v>
      </c>
      <c r="P11">
        <f t="shared" si="5"/>
        <v>41</v>
      </c>
    </row>
    <row r="12" spans="1:16" ht="12.75">
      <c r="A12" s="6">
        <v>1</v>
      </c>
      <c r="B12" s="6">
        <f t="shared" si="4"/>
        <v>8</v>
      </c>
      <c r="C12" s="6">
        <v>280</v>
      </c>
      <c r="D12" s="6">
        <v>279.976</v>
      </c>
      <c r="E12" s="6">
        <v>279.942</v>
      </c>
      <c r="F12" s="6">
        <v>223.958</v>
      </c>
      <c r="G12" s="6">
        <f t="shared" si="0"/>
        <v>279.9475</v>
      </c>
      <c r="H12" s="6">
        <f t="shared" si="1"/>
        <v>0.02400000000000091</v>
      </c>
      <c r="I12" s="6">
        <f t="shared" si="2"/>
        <v>0.033999999999991815</v>
      </c>
      <c r="J12" s="6">
        <f t="shared" si="3"/>
        <v>0.028500000000008185</v>
      </c>
      <c r="L12" s="13">
        <f t="shared" si="6"/>
        <v>50</v>
      </c>
      <c r="M12" s="13">
        <f>L12+N12</f>
        <v>48.9</v>
      </c>
      <c r="N12" s="16">
        <v>-1.1</v>
      </c>
      <c r="P12">
        <f t="shared" si="5"/>
        <v>51</v>
      </c>
    </row>
    <row r="13" spans="1:16" ht="12.75">
      <c r="A13" s="6">
        <v>1</v>
      </c>
      <c r="B13" s="6">
        <f t="shared" si="4"/>
        <v>9</v>
      </c>
      <c r="C13" s="6">
        <v>210</v>
      </c>
      <c r="D13" s="6">
        <v>209.978</v>
      </c>
      <c r="E13" s="6">
        <v>209.947</v>
      </c>
      <c r="F13" s="6">
        <v>167.958</v>
      </c>
      <c r="G13" s="6">
        <f t="shared" si="0"/>
        <v>209.9475</v>
      </c>
      <c r="H13" s="6">
        <f t="shared" si="1"/>
        <v>0.02199999999999136</v>
      </c>
      <c r="I13" s="6">
        <f t="shared" si="2"/>
        <v>0.03100000000000591</v>
      </c>
      <c r="J13" s="6">
        <f t="shared" si="3"/>
        <v>0.030500000000017735</v>
      </c>
      <c r="L13" s="13">
        <f t="shared" si="6"/>
        <v>60</v>
      </c>
      <c r="M13" s="13">
        <f>L13+N13</f>
        <v>57.9</v>
      </c>
      <c r="N13" s="16">
        <v>-2.1</v>
      </c>
      <c r="P13">
        <f t="shared" si="5"/>
        <v>61</v>
      </c>
    </row>
    <row r="14" spans="1:16" ht="12.75">
      <c r="A14" s="6">
        <v>1</v>
      </c>
      <c r="B14" s="6">
        <f t="shared" si="4"/>
        <v>10</v>
      </c>
      <c r="C14" s="6">
        <v>140</v>
      </c>
      <c r="D14" s="6">
        <v>139.978</v>
      </c>
      <c r="E14" s="6">
        <v>139.958</v>
      </c>
      <c r="F14" s="6">
        <v>111.965</v>
      </c>
      <c r="G14" s="6">
        <f t="shared" si="0"/>
        <v>139.95625</v>
      </c>
      <c r="H14" s="6">
        <f t="shared" si="1"/>
        <v>0.02199999999999136</v>
      </c>
      <c r="I14" s="6">
        <f t="shared" si="2"/>
        <v>0.020000000000010232</v>
      </c>
      <c r="J14" s="6">
        <f t="shared" si="3"/>
        <v>0.02174999999999727</v>
      </c>
      <c r="L14" s="13">
        <f t="shared" si="6"/>
        <v>70</v>
      </c>
      <c r="M14" s="13">
        <f>L14+N14</f>
        <v>67.6</v>
      </c>
      <c r="N14" s="16">
        <v>-2.4</v>
      </c>
      <c r="P14">
        <f t="shared" si="5"/>
        <v>71</v>
      </c>
    </row>
    <row r="15" spans="1:16" ht="12.75">
      <c r="A15" s="6">
        <v>1</v>
      </c>
      <c r="B15" s="6">
        <f t="shared" si="4"/>
        <v>11</v>
      </c>
      <c r="C15" s="6">
        <v>70</v>
      </c>
      <c r="D15" s="6">
        <v>69.977</v>
      </c>
      <c r="E15" s="6">
        <v>69.971</v>
      </c>
      <c r="F15" s="6">
        <v>55.973</v>
      </c>
      <c r="G15" s="6">
        <f t="shared" si="0"/>
        <v>69.96625</v>
      </c>
      <c r="H15" s="6">
        <f t="shared" si="1"/>
        <v>0.022999999999996135</v>
      </c>
      <c r="I15" s="6">
        <f t="shared" si="2"/>
        <v>0.006000000000000227</v>
      </c>
      <c r="J15" s="6">
        <f t="shared" si="3"/>
        <v>0.010750000000001592</v>
      </c>
      <c r="L15" s="13">
        <f t="shared" si="6"/>
        <v>80</v>
      </c>
      <c r="M15" s="13">
        <f>L15+N15</f>
        <v>77.6</v>
      </c>
      <c r="N15" s="16">
        <v>-2.4</v>
      </c>
      <c r="P15">
        <f>L15+2</f>
        <v>82</v>
      </c>
    </row>
    <row r="16" spans="1:16" ht="12.75">
      <c r="A16" s="6">
        <v>1</v>
      </c>
      <c r="B16" s="6">
        <f t="shared" si="4"/>
        <v>12</v>
      </c>
      <c r="C16" s="6">
        <v>0</v>
      </c>
      <c r="D16" s="6">
        <v>-0.041</v>
      </c>
      <c r="E16" s="6">
        <v>-0.044</v>
      </c>
      <c r="F16" s="6">
        <v>-0.033</v>
      </c>
      <c r="G16" s="6">
        <f t="shared" si="0"/>
        <v>-0.04125</v>
      </c>
      <c r="H16" s="6">
        <f t="shared" si="1"/>
        <v>0.041</v>
      </c>
      <c r="I16" s="6">
        <f t="shared" si="2"/>
        <v>0.0029999999999999957</v>
      </c>
      <c r="J16" s="6">
        <f t="shared" si="3"/>
        <v>0.0002500000000000002</v>
      </c>
      <c r="L16" s="13">
        <f t="shared" si="6"/>
        <v>90</v>
      </c>
      <c r="M16" s="13">
        <f>L16+N16</f>
        <v>87.3</v>
      </c>
      <c r="N16" s="16">
        <v>-2.7</v>
      </c>
      <c r="P16">
        <f aca="true" t="shared" si="7" ref="P16:P22">L16+2</f>
        <v>92</v>
      </c>
    </row>
    <row r="17" spans="1:16" ht="12.75">
      <c r="A17" s="6">
        <v>2</v>
      </c>
      <c r="B17" s="6">
        <f t="shared" si="4"/>
        <v>13</v>
      </c>
      <c r="C17" s="6">
        <v>0</v>
      </c>
      <c r="D17" s="6">
        <v>-0.006</v>
      </c>
      <c r="E17" s="6">
        <v>-0.002</v>
      </c>
      <c r="F17" s="6">
        <v>-0.004</v>
      </c>
      <c r="G17" s="6">
        <f t="shared" si="0"/>
        <v>-0.005</v>
      </c>
      <c r="H17" s="6">
        <f t="shared" si="1"/>
        <v>0.006</v>
      </c>
      <c r="I17" s="6">
        <f t="shared" si="2"/>
        <v>-0.004</v>
      </c>
      <c r="J17" s="6">
        <f t="shared" si="3"/>
        <v>-0.001</v>
      </c>
      <c r="L17" s="13">
        <f t="shared" si="6"/>
        <v>100</v>
      </c>
      <c r="M17" s="13">
        <f>L17+N17</f>
        <v>97.5</v>
      </c>
      <c r="N17" s="16">
        <v>-2.5</v>
      </c>
      <c r="P17">
        <f t="shared" si="7"/>
        <v>102</v>
      </c>
    </row>
    <row r="18" spans="1:16" ht="12.75">
      <c r="A18" s="6">
        <v>2</v>
      </c>
      <c r="B18" s="6">
        <f t="shared" si="4"/>
        <v>14</v>
      </c>
      <c r="C18" s="6">
        <v>70</v>
      </c>
      <c r="D18" s="6">
        <v>69.973</v>
      </c>
      <c r="E18" s="6">
        <v>69.975</v>
      </c>
      <c r="F18" s="6">
        <v>55.975</v>
      </c>
      <c r="G18" s="6">
        <f t="shared" si="0"/>
        <v>69.96875</v>
      </c>
      <c r="H18" s="6">
        <f t="shared" si="1"/>
        <v>0.027000000000001023</v>
      </c>
      <c r="I18" s="6">
        <f t="shared" si="2"/>
        <v>-0.001999999999995339</v>
      </c>
      <c r="J18" s="6">
        <f t="shared" si="3"/>
        <v>0.004249999999998977</v>
      </c>
      <c r="L18" s="13">
        <f t="shared" si="6"/>
        <v>110</v>
      </c>
      <c r="M18" s="13">
        <f>L18+N18</f>
        <v>106.9</v>
      </c>
      <c r="N18" s="16">
        <v>-3.1</v>
      </c>
      <c r="P18">
        <f t="shared" si="7"/>
        <v>112</v>
      </c>
    </row>
    <row r="19" spans="1:16" ht="12.75">
      <c r="A19" s="6">
        <v>2</v>
      </c>
      <c r="B19" s="6">
        <f t="shared" si="4"/>
        <v>15</v>
      </c>
      <c r="C19" s="6">
        <v>140</v>
      </c>
      <c r="D19" s="6">
        <v>139.971</v>
      </c>
      <c r="E19" s="6">
        <v>139.965</v>
      </c>
      <c r="F19" s="6">
        <v>111.969</v>
      </c>
      <c r="G19" s="6">
        <f t="shared" si="0"/>
        <v>139.96125</v>
      </c>
      <c r="H19" s="6">
        <f t="shared" si="1"/>
        <v>0.028999999999996362</v>
      </c>
      <c r="I19" s="6">
        <f t="shared" si="2"/>
        <v>0.006000000000000227</v>
      </c>
      <c r="J19" s="6">
        <f t="shared" si="3"/>
        <v>0.009749999999996817</v>
      </c>
      <c r="L19" s="13">
        <f t="shared" si="6"/>
        <v>120</v>
      </c>
      <c r="M19" s="13">
        <f>L19+N19</f>
        <v>116.8</v>
      </c>
      <c r="N19" s="16">
        <v>-3.2</v>
      </c>
      <c r="P19">
        <f t="shared" si="7"/>
        <v>122</v>
      </c>
    </row>
    <row r="20" spans="1:16" ht="12.75">
      <c r="A20" s="6">
        <v>2</v>
      </c>
      <c r="B20" s="6">
        <f t="shared" si="4"/>
        <v>16</v>
      </c>
      <c r="C20" s="6">
        <v>210</v>
      </c>
      <c r="D20" s="6">
        <v>209.975</v>
      </c>
      <c r="E20" s="6">
        <v>209.953</v>
      </c>
      <c r="F20" s="6">
        <v>167.964</v>
      </c>
      <c r="G20" s="6">
        <f t="shared" si="0"/>
        <v>209.95499999999998</v>
      </c>
      <c r="H20" s="6">
        <f t="shared" si="1"/>
        <v>0.025000000000005684</v>
      </c>
      <c r="I20" s="6">
        <f t="shared" si="2"/>
        <v>0.02199999999999136</v>
      </c>
      <c r="J20" s="6">
        <f t="shared" si="3"/>
        <v>0.020000000000010232</v>
      </c>
      <c r="L20" s="13">
        <f t="shared" si="6"/>
        <v>130</v>
      </c>
      <c r="M20" s="13">
        <f>L20+N20</f>
        <v>126.9</v>
      </c>
      <c r="N20" s="16">
        <v>-3.1</v>
      </c>
      <c r="P20">
        <f t="shared" si="7"/>
        <v>132</v>
      </c>
    </row>
    <row r="21" spans="1:16" ht="12.75">
      <c r="A21" s="6">
        <v>2</v>
      </c>
      <c r="B21" s="6">
        <f t="shared" si="4"/>
        <v>17</v>
      </c>
      <c r="C21" s="6">
        <v>280</v>
      </c>
      <c r="D21" s="6">
        <v>279.972</v>
      </c>
      <c r="E21" s="6">
        <v>279.945</v>
      </c>
      <c r="F21" s="6">
        <v>223.961</v>
      </c>
      <c r="G21" s="6">
        <f t="shared" si="0"/>
        <v>279.95125</v>
      </c>
      <c r="H21" s="6">
        <f t="shared" si="1"/>
        <v>0.02800000000002001</v>
      </c>
      <c r="I21" s="6">
        <f t="shared" si="2"/>
        <v>0.026999999999986812</v>
      </c>
      <c r="J21" s="6">
        <f t="shared" si="3"/>
        <v>0.020749999999964075</v>
      </c>
      <c r="L21" s="13">
        <f t="shared" si="6"/>
        <v>140</v>
      </c>
      <c r="M21" s="13">
        <f>L21+N21</f>
        <v>137.1</v>
      </c>
      <c r="N21" s="16">
        <v>-2.9</v>
      </c>
      <c r="P21">
        <f t="shared" si="7"/>
        <v>142</v>
      </c>
    </row>
    <row r="22" spans="1:16" ht="12.75">
      <c r="A22" s="6">
        <v>2</v>
      </c>
      <c r="B22" s="6">
        <f t="shared" si="4"/>
        <v>18</v>
      </c>
      <c r="C22" s="6">
        <v>350</v>
      </c>
      <c r="D22" s="6">
        <v>349.972</v>
      </c>
      <c r="E22" s="6">
        <v>349.948</v>
      </c>
      <c r="F22" s="6">
        <v>279.967</v>
      </c>
      <c r="G22" s="6">
        <f t="shared" si="0"/>
        <v>349.95875</v>
      </c>
      <c r="H22" s="6">
        <f t="shared" si="1"/>
        <v>0.02800000000002001</v>
      </c>
      <c r="I22" s="6">
        <f t="shared" si="2"/>
        <v>0.02400000000000091</v>
      </c>
      <c r="J22" s="6">
        <f t="shared" si="3"/>
        <v>0.013249999999970896</v>
      </c>
      <c r="L22" s="13">
        <f t="shared" si="6"/>
        <v>150</v>
      </c>
      <c r="M22" s="13">
        <f>L22+N22</f>
        <v>147.3</v>
      </c>
      <c r="N22" s="16">
        <v>-2.7</v>
      </c>
      <c r="P22">
        <f t="shared" si="7"/>
        <v>152</v>
      </c>
    </row>
    <row r="23" spans="1:16" ht="12.75">
      <c r="A23" s="6">
        <v>2</v>
      </c>
      <c r="B23" s="6">
        <f t="shared" si="4"/>
        <v>19</v>
      </c>
      <c r="C23" s="6">
        <v>350</v>
      </c>
      <c r="D23" s="6">
        <v>349.973</v>
      </c>
      <c r="E23" s="6">
        <v>349.944</v>
      </c>
      <c r="F23" s="6">
        <v>279.96</v>
      </c>
      <c r="G23" s="6">
        <f t="shared" si="0"/>
        <v>349.95</v>
      </c>
      <c r="H23" s="6">
        <f t="shared" si="1"/>
        <v>0.026999999999986812</v>
      </c>
      <c r="I23" s="6">
        <f t="shared" si="2"/>
        <v>0.028999999999996362</v>
      </c>
      <c r="J23" s="6">
        <f t="shared" si="3"/>
        <v>0.023000000000024556</v>
      </c>
      <c r="L23" s="13">
        <f>L22+10</f>
        <v>160</v>
      </c>
      <c r="M23" s="13">
        <f>L23+N23</f>
        <v>158.2</v>
      </c>
      <c r="N23" s="16">
        <v>-1.8</v>
      </c>
      <c r="P23">
        <f>L23+3</f>
        <v>163</v>
      </c>
    </row>
    <row r="24" spans="1:16" ht="12.75">
      <c r="A24" s="6">
        <v>2</v>
      </c>
      <c r="B24" s="6">
        <f t="shared" si="4"/>
        <v>20</v>
      </c>
      <c r="C24" s="6">
        <v>280</v>
      </c>
      <c r="D24" s="6">
        <v>279.975</v>
      </c>
      <c r="E24" s="6">
        <v>279.942</v>
      </c>
      <c r="F24" s="6">
        <v>223.957</v>
      </c>
      <c r="G24" s="6">
        <f t="shared" si="0"/>
        <v>279.94624999999996</v>
      </c>
      <c r="H24" s="6">
        <f t="shared" si="1"/>
        <v>0.024999999999977263</v>
      </c>
      <c r="I24" s="6">
        <f t="shared" si="2"/>
        <v>0.03300000000001546</v>
      </c>
      <c r="J24" s="6">
        <f t="shared" si="3"/>
        <v>0.028750000000059117</v>
      </c>
      <c r="L24" s="13">
        <f t="shared" si="6"/>
        <v>170</v>
      </c>
      <c r="M24" s="13">
        <f>L24+N24</f>
        <v>165.8</v>
      </c>
      <c r="N24" s="16">
        <v>-4.2</v>
      </c>
      <c r="P24">
        <f aca="true" t="shared" si="8" ref="P24:P32">L24+3</f>
        <v>173</v>
      </c>
    </row>
    <row r="25" spans="1:16" ht="12.75">
      <c r="A25" s="6">
        <v>2</v>
      </c>
      <c r="B25" s="6">
        <f t="shared" si="4"/>
        <v>21</v>
      </c>
      <c r="C25" s="6">
        <v>210</v>
      </c>
      <c r="D25" s="6">
        <v>209.978</v>
      </c>
      <c r="E25" s="6">
        <v>209.947</v>
      </c>
      <c r="F25" s="6">
        <v>167.957</v>
      </c>
      <c r="G25" s="6">
        <f t="shared" si="0"/>
        <v>209.94625</v>
      </c>
      <c r="H25" s="6">
        <f t="shared" si="1"/>
        <v>0.02199999999999136</v>
      </c>
      <c r="I25" s="6">
        <f t="shared" si="2"/>
        <v>0.03100000000000591</v>
      </c>
      <c r="J25" s="6">
        <f t="shared" si="3"/>
        <v>0.0317500000000166</v>
      </c>
      <c r="L25" s="13">
        <f t="shared" si="6"/>
        <v>180</v>
      </c>
      <c r="M25" s="13">
        <f>L25+N25</f>
        <v>175.4</v>
      </c>
      <c r="N25" s="16">
        <v>-4.6</v>
      </c>
      <c r="P25">
        <f t="shared" si="8"/>
        <v>183</v>
      </c>
    </row>
    <row r="26" spans="1:16" ht="12.75">
      <c r="A26" s="6">
        <v>2</v>
      </c>
      <c r="B26" s="6">
        <f t="shared" si="4"/>
        <v>22</v>
      </c>
      <c r="C26" s="6">
        <v>140</v>
      </c>
      <c r="D26" s="6">
        <v>139.979</v>
      </c>
      <c r="E26" s="6">
        <v>139.959</v>
      </c>
      <c r="F26" s="6">
        <v>111.966</v>
      </c>
      <c r="G26" s="6">
        <f t="shared" si="0"/>
        <v>139.95749999999998</v>
      </c>
      <c r="H26" s="6">
        <f t="shared" si="1"/>
        <v>0.020999999999986585</v>
      </c>
      <c r="I26" s="6">
        <f t="shared" si="2"/>
        <v>0.020000000000010232</v>
      </c>
      <c r="J26" s="6">
        <f t="shared" si="3"/>
        <v>0.021500000000031605</v>
      </c>
      <c r="L26" s="13">
        <f t="shared" si="6"/>
        <v>190</v>
      </c>
      <c r="M26" s="13">
        <f>L26+N26</f>
        <v>184.8</v>
      </c>
      <c r="N26" s="16">
        <v>-5.2</v>
      </c>
      <c r="P26">
        <f t="shared" si="8"/>
        <v>193</v>
      </c>
    </row>
    <row r="27" spans="1:16" ht="12.75">
      <c r="A27" s="6">
        <v>2</v>
      </c>
      <c r="B27" s="6">
        <f t="shared" si="4"/>
        <v>23</v>
      </c>
      <c r="C27" s="6">
        <v>70</v>
      </c>
      <c r="D27" s="6">
        <v>69.976</v>
      </c>
      <c r="E27" s="6">
        <v>69.971</v>
      </c>
      <c r="F27" s="6">
        <v>55.972</v>
      </c>
      <c r="G27" s="6">
        <f t="shared" si="0"/>
        <v>69.965</v>
      </c>
      <c r="H27" s="6">
        <f t="shared" si="1"/>
        <v>0.02400000000000091</v>
      </c>
      <c r="I27" s="6">
        <f t="shared" si="2"/>
        <v>0.0049999999999954525</v>
      </c>
      <c r="J27" s="6">
        <f t="shared" si="3"/>
        <v>0.01099999999999568</v>
      </c>
      <c r="L27" s="13">
        <f t="shared" si="6"/>
        <v>200</v>
      </c>
      <c r="M27" s="13">
        <f>L27+N27</f>
        <v>196.5</v>
      </c>
      <c r="N27" s="16">
        <v>-3.5</v>
      </c>
      <c r="P27">
        <f t="shared" si="8"/>
        <v>203</v>
      </c>
    </row>
    <row r="28" spans="1:16" ht="12.75">
      <c r="A28" s="6">
        <v>2</v>
      </c>
      <c r="B28" s="6">
        <f t="shared" si="4"/>
        <v>24</v>
      </c>
      <c r="C28" s="6">
        <v>0</v>
      </c>
      <c r="D28" s="6">
        <v>-0.041</v>
      </c>
      <c r="E28" s="6">
        <v>-0.044</v>
      </c>
      <c r="F28" s="6">
        <v>-0.033</v>
      </c>
      <c r="G28" s="6">
        <f t="shared" si="0"/>
        <v>-0.04125</v>
      </c>
      <c r="H28" s="6">
        <f t="shared" si="1"/>
        <v>0.041</v>
      </c>
      <c r="I28" s="6">
        <f t="shared" si="2"/>
        <v>0.0029999999999999957</v>
      </c>
      <c r="J28" s="6">
        <f t="shared" si="3"/>
        <v>0.0002500000000000002</v>
      </c>
      <c r="L28" s="13">
        <f t="shared" si="6"/>
        <v>210</v>
      </c>
      <c r="M28" s="13">
        <f>L28+N28</f>
        <v>205.1</v>
      </c>
      <c r="N28" s="16">
        <v>-4.9</v>
      </c>
      <c r="P28">
        <f t="shared" si="8"/>
        <v>213</v>
      </c>
    </row>
    <row r="29" spans="1:16" ht="12.75">
      <c r="A29" s="6">
        <v>3</v>
      </c>
      <c r="B29" s="6">
        <f t="shared" si="4"/>
        <v>25</v>
      </c>
      <c r="C29" s="6">
        <v>0</v>
      </c>
      <c r="D29" s="6">
        <v>-0.006</v>
      </c>
      <c r="E29" s="6">
        <v>0</v>
      </c>
      <c r="F29" s="6">
        <v>-0.003</v>
      </c>
      <c r="G29" s="6">
        <f t="shared" si="0"/>
        <v>-0.00375</v>
      </c>
      <c r="H29" s="6">
        <f t="shared" si="1"/>
        <v>0.006</v>
      </c>
      <c r="I29" s="6">
        <f t="shared" si="2"/>
        <v>-0.006</v>
      </c>
      <c r="J29" s="6">
        <f t="shared" si="3"/>
        <v>-0.0022500000000000003</v>
      </c>
      <c r="L29" s="13">
        <f t="shared" si="6"/>
        <v>220</v>
      </c>
      <c r="M29" s="13">
        <f>L29+N29</f>
        <v>214.5</v>
      </c>
      <c r="N29" s="16">
        <v>-5.5</v>
      </c>
      <c r="P29">
        <f t="shared" si="8"/>
        <v>223</v>
      </c>
    </row>
    <row r="30" spans="1:16" ht="12.75">
      <c r="A30" s="6">
        <v>3</v>
      </c>
      <c r="B30" s="6">
        <f t="shared" si="4"/>
        <v>26</v>
      </c>
      <c r="C30" s="6">
        <v>70</v>
      </c>
      <c r="D30" s="6">
        <v>69.972</v>
      </c>
      <c r="E30" s="6">
        <v>69.975</v>
      </c>
      <c r="F30" s="6">
        <v>55.975</v>
      </c>
      <c r="G30" s="6">
        <f t="shared" si="0"/>
        <v>69.96875</v>
      </c>
      <c r="H30" s="6">
        <f t="shared" si="1"/>
        <v>0.028000000000005798</v>
      </c>
      <c r="I30" s="6">
        <f t="shared" si="2"/>
        <v>-0.0030000000000001137</v>
      </c>
      <c r="J30" s="6">
        <f t="shared" si="3"/>
        <v>0.003249999999994202</v>
      </c>
      <c r="L30" s="13">
        <f t="shared" si="6"/>
        <v>230</v>
      </c>
      <c r="M30" s="13">
        <f>L30+N30</f>
        <v>223.6</v>
      </c>
      <c r="N30" s="16">
        <v>-6.4</v>
      </c>
      <c r="P30">
        <f t="shared" si="8"/>
        <v>233</v>
      </c>
    </row>
    <row r="31" spans="1:16" ht="12.75">
      <c r="A31" s="6">
        <v>3</v>
      </c>
      <c r="B31" s="6">
        <f t="shared" si="4"/>
        <v>27</v>
      </c>
      <c r="C31" s="6">
        <v>140</v>
      </c>
      <c r="D31" s="6">
        <v>139.97</v>
      </c>
      <c r="E31" s="6">
        <v>139.964</v>
      </c>
      <c r="F31" s="6">
        <v>111.968</v>
      </c>
      <c r="G31" s="6">
        <f t="shared" si="0"/>
        <v>139.96</v>
      </c>
      <c r="H31" s="6">
        <f t="shared" si="1"/>
        <v>0.030000000000001137</v>
      </c>
      <c r="I31" s="6">
        <f t="shared" si="2"/>
        <v>0.006000000000000227</v>
      </c>
      <c r="J31" s="6">
        <f t="shared" si="3"/>
        <v>0.009999999999990905</v>
      </c>
      <c r="L31" s="13">
        <f>L30+10</f>
        <v>240</v>
      </c>
      <c r="M31" s="13">
        <f>L31+N31</f>
        <v>233.7</v>
      </c>
      <c r="N31" s="16">
        <v>-6.3</v>
      </c>
      <c r="P31">
        <f t="shared" si="8"/>
        <v>243</v>
      </c>
    </row>
    <row r="32" spans="1:16" ht="12.75">
      <c r="A32" s="6">
        <v>3</v>
      </c>
      <c r="B32" s="6">
        <f t="shared" si="4"/>
        <v>28</v>
      </c>
      <c r="C32" s="6">
        <v>210</v>
      </c>
      <c r="D32" s="6">
        <v>209.973</v>
      </c>
      <c r="E32" s="6">
        <v>209.952</v>
      </c>
      <c r="F32" s="6">
        <v>167.962</v>
      </c>
      <c r="G32" s="6">
        <f t="shared" si="0"/>
        <v>209.9525</v>
      </c>
      <c r="H32" s="6">
        <f t="shared" si="1"/>
        <v>0.026999999999986812</v>
      </c>
      <c r="I32" s="6">
        <f t="shared" si="2"/>
        <v>0.021000000000015007</v>
      </c>
      <c r="J32" s="6">
        <f t="shared" si="3"/>
        <v>0.02050000000002683</v>
      </c>
      <c r="L32" s="17">
        <f t="shared" si="6"/>
        <v>250</v>
      </c>
      <c r="M32" s="17">
        <f>L32+N32</f>
        <v>243.3</v>
      </c>
      <c r="N32" s="18">
        <v>-6.7</v>
      </c>
      <c r="P32">
        <f t="shared" si="8"/>
        <v>253</v>
      </c>
    </row>
    <row r="33" spans="1:10" ht="12.75">
      <c r="A33" s="6">
        <v>3</v>
      </c>
      <c r="B33" s="6">
        <f t="shared" si="4"/>
        <v>29</v>
      </c>
      <c r="C33" s="6">
        <v>280</v>
      </c>
      <c r="D33" s="6">
        <v>279.973</v>
      </c>
      <c r="E33" s="6">
        <v>279.946</v>
      </c>
      <c r="F33" s="6">
        <v>223.962</v>
      </c>
      <c r="G33" s="6">
        <f t="shared" si="0"/>
        <v>279.9525</v>
      </c>
      <c r="H33" s="6">
        <f t="shared" si="1"/>
        <v>0.026999999999986812</v>
      </c>
      <c r="I33" s="6">
        <f t="shared" si="2"/>
        <v>0.026999999999986812</v>
      </c>
      <c r="J33" s="6">
        <f t="shared" si="3"/>
        <v>0.02050000000002683</v>
      </c>
    </row>
    <row r="34" spans="1:10" ht="12.75">
      <c r="A34" s="6">
        <v>3</v>
      </c>
      <c r="B34" s="6">
        <f t="shared" si="4"/>
        <v>30</v>
      </c>
      <c r="C34" s="6">
        <v>350</v>
      </c>
      <c r="D34" s="6">
        <v>349.972</v>
      </c>
      <c r="E34" s="6">
        <v>349.948</v>
      </c>
      <c r="F34" s="6">
        <v>279.967</v>
      </c>
      <c r="G34" s="6">
        <f t="shared" si="0"/>
        <v>349.95875</v>
      </c>
      <c r="H34" s="6">
        <f t="shared" si="1"/>
        <v>0.02800000000002001</v>
      </c>
      <c r="I34" s="6">
        <f t="shared" si="2"/>
        <v>0.02400000000000091</v>
      </c>
      <c r="J34" s="6">
        <f t="shared" si="3"/>
        <v>0.013249999999970896</v>
      </c>
    </row>
    <row r="35" spans="1:10" ht="12.75">
      <c r="A35" s="6">
        <v>3</v>
      </c>
      <c r="B35" s="6">
        <f t="shared" si="4"/>
        <v>31</v>
      </c>
      <c r="C35" s="6">
        <v>350</v>
      </c>
      <c r="D35" s="6">
        <v>349.971</v>
      </c>
      <c r="E35" s="6">
        <v>349.943</v>
      </c>
      <c r="F35" s="6">
        <v>279.959</v>
      </c>
      <c r="G35" s="6">
        <f t="shared" si="0"/>
        <v>349.94875</v>
      </c>
      <c r="H35" s="6">
        <f t="shared" si="1"/>
        <v>0.028999999999996362</v>
      </c>
      <c r="I35" s="6">
        <f t="shared" si="2"/>
        <v>0.02800000000002001</v>
      </c>
      <c r="J35" s="6">
        <f t="shared" si="3"/>
        <v>0.022249999999985448</v>
      </c>
    </row>
    <row r="36" spans="1:10" ht="12.75">
      <c r="A36" s="6">
        <v>3</v>
      </c>
      <c r="B36" s="6">
        <f t="shared" si="4"/>
        <v>32</v>
      </c>
      <c r="C36" s="6">
        <v>280</v>
      </c>
      <c r="D36" s="6">
        <v>279.974</v>
      </c>
      <c r="E36" s="6">
        <v>279.942</v>
      </c>
      <c r="F36" s="6">
        <v>223.957</v>
      </c>
      <c r="G36" s="6">
        <f t="shared" si="0"/>
        <v>279.94624999999996</v>
      </c>
      <c r="H36" s="6">
        <f t="shared" si="1"/>
        <v>0.02600000000001046</v>
      </c>
      <c r="I36" s="6">
        <f t="shared" si="2"/>
        <v>0.031999999999982265</v>
      </c>
      <c r="J36" s="6">
        <f t="shared" si="3"/>
        <v>0.02775000000002592</v>
      </c>
    </row>
    <row r="37" spans="1:10" ht="12.75">
      <c r="A37" s="6">
        <v>3</v>
      </c>
      <c r="B37" s="6">
        <f t="shared" si="4"/>
        <v>33</v>
      </c>
      <c r="C37" s="6">
        <v>210</v>
      </c>
      <c r="D37" s="6">
        <v>209.977</v>
      </c>
      <c r="E37" s="6">
        <v>209.947</v>
      </c>
      <c r="F37" s="6">
        <v>167.957</v>
      </c>
      <c r="G37" s="6">
        <f t="shared" si="0"/>
        <v>209.94625</v>
      </c>
      <c r="H37" s="6">
        <f t="shared" si="1"/>
        <v>0.022999999999996135</v>
      </c>
      <c r="I37" s="6">
        <f t="shared" si="2"/>
        <v>0.030000000000001137</v>
      </c>
      <c r="J37" s="6">
        <f>D37-G37</f>
        <v>0.030750000000011823</v>
      </c>
    </row>
    <row r="38" spans="1:10" ht="12.75">
      <c r="A38" s="6">
        <v>3</v>
      </c>
      <c r="B38" s="6">
        <f t="shared" si="4"/>
        <v>34</v>
      </c>
      <c r="C38" s="6">
        <v>140</v>
      </c>
      <c r="D38" s="6">
        <v>139.979</v>
      </c>
      <c r="E38" s="6">
        <v>139.959</v>
      </c>
      <c r="F38" s="6">
        <v>111.966</v>
      </c>
      <c r="G38" s="6">
        <f t="shared" si="0"/>
        <v>139.95749999999998</v>
      </c>
      <c r="H38" s="6">
        <f t="shared" si="1"/>
        <v>0.020999999999986585</v>
      </c>
      <c r="I38" s="6">
        <f t="shared" si="2"/>
        <v>0.020000000000010232</v>
      </c>
      <c r="J38" s="6">
        <f t="shared" si="3"/>
        <v>0.021500000000031605</v>
      </c>
    </row>
    <row r="39" spans="1:10" ht="12.75">
      <c r="A39" s="6">
        <v>3</v>
      </c>
      <c r="B39" s="6">
        <f>1+B38</f>
        <v>35</v>
      </c>
      <c r="C39" s="6">
        <v>70</v>
      </c>
      <c r="D39" s="6">
        <v>69.976</v>
      </c>
      <c r="E39" s="6">
        <v>69.972</v>
      </c>
      <c r="F39" s="6">
        <v>55.973</v>
      </c>
      <c r="G39" s="6">
        <f t="shared" si="0"/>
        <v>69.96625</v>
      </c>
      <c r="H39" s="6">
        <f t="shared" si="1"/>
        <v>0.02400000000000091</v>
      </c>
      <c r="I39" s="6">
        <f t="shared" si="2"/>
        <v>0.0040000000000048885</v>
      </c>
      <c r="J39" s="6">
        <f t="shared" si="3"/>
        <v>0.009749999999996817</v>
      </c>
    </row>
    <row r="40" spans="1:10" ht="13.5" thickBot="1">
      <c r="A40" s="6">
        <v>3</v>
      </c>
      <c r="B40" s="7">
        <f t="shared" si="4"/>
        <v>36</v>
      </c>
      <c r="C40" s="7">
        <v>0</v>
      </c>
      <c r="D40" s="7">
        <v>-0.043</v>
      </c>
      <c r="E40" s="7">
        <v>-0.045</v>
      </c>
      <c r="F40" s="7">
        <v>-0.035</v>
      </c>
      <c r="G40" s="7">
        <f t="shared" si="0"/>
        <v>-0.043750000000000004</v>
      </c>
      <c r="H40" s="7">
        <f t="shared" si="1"/>
        <v>0.043</v>
      </c>
      <c r="I40" s="7">
        <f t="shared" si="2"/>
        <v>0.0020000000000000018</v>
      </c>
      <c r="J40" s="7">
        <f t="shared" si="3"/>
        <v>0.0007500000000000076</v>
      </c>
    </row>
    <row r="41" ht="13.5" thickTop="1"/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Ziga Zadnik</cp:lastModifiedBy>
  <cp:lastPrinted>2005-11-19T11:37:19Z</cp:lastPrinted>
  <dcterms:created xsi:type="dcterms:W3CDTF">2005-11-18T12:10:11Z</dcterms:created>
  <dcterms:modified xsi:type="dcterms:W3CDTF">2005-11-19T14:09:10Z</dcterms:modified>
  <cp:category/>
  <cp:version/>
  <cp:contentType/>
  <cp:contentStatus/>
</cp:coreProperties>
</file>